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45" tabRatio="602" activeTab="2"/>
  </bookViews>
  <sheets>
    <sheet name="1 ilova" sheetId="1" r:id="rId1"/>
    <sheet name="2 ilova" sheetId="2" r:id="rId2"/>
    <sheet name="3 ilova" sheetId="3" r:id="rId3"/>
    <sheet name="4 ilova" sheetId="4" r:id="rId4"/>
    <sheet name="5 ilova" sheetId="5" r:id="rId5"/>
    <sheet name="6 ilova" sheetId="6" r:id="rId6"/>
    <sheet name="7 ilova" sheetId="7" r:id="rId7"/>
    <sheet name="8 ilova" sheetId="8" r:id="rId8"/>
    <sheet name="9 ilova" sheetId="9" r:id="rId9"/>
    <sheet name="Лист10" sheetId="10" r:id="rId10"/>
    <sheet name="11 ilova" sheetId="11" r:id="rId11"/>
    <sheet name="12 ilova" sheetId="12" r:id="rId12"/>
    <sheet name="13 ilova" sheetId="13" r:id="rId13"/>
    <sheet name="14 ilova" sheetId="14" r:id="rId14"/>
    <sheet name="15 ilova" sheetId="15" r:id="rId15"/>
    <sheet name="Лист1" sheetId="16" r:id="rId16"/>
  </sheets>
  <calcPr calcId="162913"/>
</workbook>
</file>

<file path=xl/calcChain.xml><?xml version="1.0" encoding="utf-8"?>
<calcChain xmlns="http://schemas.openxmlformats.org/spreadsheetml/2006/main">
  <c r="D66" i="3" l="1"/>
  <c r="D68" i="3"/>
  <c r="D77" i="3"/>
  <c r="H9" i="15"/>
  <c r="I9" i="15"/>
  <c r="J9" i="15"/>
  <c r="K9" i="15"/>
  <c r="L9" i="15"/>
  <c r="M9" i="15"/>
  <c r="N9" i="15"/>
  <c r="G9" i="15"/>
  <c r="D8" i="13" l="1"/>
  <c r="E8" i="13"/>
  <c r="F8" i="13"/>
  <c r="C8" i="13"/>
  <c r="O9" i="14" l="1"/>
  <c r="M8" i="14" l="1"/>
  <c r="L8" i="14"/>
  <c r="C73" i="3" l="1"/>
  <c r="K9" i="14"/>
  <c r="J9" i="14"/>
  <c r="I9" i="14"/>
  <c r="H9" i="14"/>
  <c r="G9" i="14"/>
  <c r="F9" i="14"/>
  <c r="E9" i="14"/>
  <c r="D9" i="14"/>
  <c r="C9" i="14"/>
  <c r="O9" i="13" l="1"/>
  <c r="N9" i="13"/>
  <c r="M9" i="13"/>
  <c r="L9" i="13"/>
  <c r="I9" i="13"/>
  <c r="H9" i="13"/>
  <c r="I10" i="4" l="1"/>
  <c r="I11" i="4"/>
  <c r="I9" i="4"/>
  <c r="C66" i="3"/>
  <c r="D46" i="3"/>
  <c r="C46" i="3" s="1"/>
  <c r="O9" i="3"/>
  <c r="E9" i="3"/>
  <c r="F9" i="3"/>
  <c r="G9" i="3"/>
  <c r="H9" i="3"/>
  <c r="I9" i="3"/>
  <c r="J9" i="3"/>
  <c r="K9" i="3"/>
  <c r="L9" i="3"/>
  <c r="M9" i="3"/>
  <c r="N9" i="3"/>
  <c r="E16" i="3"/>
  <c r="F16" i="3"/>
  <c r="G16" i="3"/>
  <c r="H16" i="3"/>
  <c r="I16" i="3"/>
  <c r="J16" i="3"/>
  <c r="K16" i="3"/>
  <c r="L16" i="3"/>
  <c r="M16" i="3"/>
  <c r="N16" i="3"/>
  <c r="O16" i="3"/>
  <c r="E22" i="3"/>
  <c r="F22" i="3"/>
  <c r="G22" i="3"/>
  <c r="H22" i="3"/>
  <c r="I22" i="3"/>
  <c r="J22" i="3"/>
  <c r="K22" i="3"/>
  <c r="L22" i="3"/>
  <c r="M22" i="3"/>
  <c r="N22" i="3"/>
  <c r="O22" i="3"/>
  <c r="E26" i="3"/>
  <c r="F26" i="3"/>
  <c r="G26" i="3"/>
  <c r="H26" i="3"/>
  <c r="I26" i="3"/>
  <c r="J26" i="3"/>
  <c r="K26" i="3"/>
  <c r="L26" i="3"/>
  <c r="M26" i="3"/>
  <c r="N26" i="3"/>
  <c r="O26" i="3"/>
  <c r="E31" i="3"/>
  <c r="F31" i="3"/>
  <c r="G31" i="3"/>
  <c r="H31" i="3"/>
  <c r="I31" i="3"/>
  <c r="J31" i="3"/>
  <c r="K31" i="3"/>
  <c r="L31" i="3"/>
  <c r="M31" i="3"/>
  <c r="N31" i="3"/>
  <c r="O31" i="3"/>
  <c r="D53" i="3"/>
  <c r="C53" i="3" s="1"/>
  <c r="D31" i="3"/>
  <c r="D26" i="3"/>
  <c r="D22" i="3"/>
  <c r="C19" i="3"/>
  <c r="D16" i="3"/>
  <c r="C10" i="3"/>
  <c r="C11" i="3"/>
  <c r="C12" i="3"/>
  <c r="C13" i="3"/>
  <c r="C14" i="3"/>
  <c r="C15" i="3"/>
  <c r="C17" i="3"/>
  <c r="C18" i="3"/>
  <c r="C20" i="3"/>
  <c r="C21" i="3"/>
  <c r="C23" i="3"/>
  <c r="C24" i="3"/>
  <c r="C25" i="3"/>
  <c r="C27" i="3"/>
  <c r="C28" i="3"/>
  <c r="C29" i="3"/>
  <c r="C30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7" i="3"/>
  <c r="C48" i="3"/>
  <c r="C49" i="3"/>
  <c r="C50" i="3"/>
  <c r="C51" i="3"/>
  <c r="C52" i="3"/>
  <c r="C54" i="3"/>
  <c r="C55" i="3"/>
  <c r="C56" i="3"/>
  <c r="C57" i="3"/>
  <c r="C58" i="3"/>
  <c r="C59" i="3"/>
  <c r="C60" i="3"/>
  <c r="C62" i="3"/>
  <c r="C63" i="3"/>
  <c r="C64" i="3"/>
  <c r="C65" i="3"/>
  <c r="C67" i="3"/>
  <c r="C68" i="3"/>
  <c r="C69" i="3"/>
  <c r="C70" i="3"/>
  <c r="C72" i="3"/>
  <c r="C74" i="3"/>
  <c r="C75" i="3"/>
  <c r="C76" i="3"/>
  <c r="C77" i="3"/>
  <c r="C78" i="3"/>
  <c r="C79" i="3"/>
  <c r="D9" i="3"/>
  <c r="C8" i="3"/>
  <c r="E10" i="2"/>
  <c r="E16" i="2"/>
  <c r="D43" i="1"/>
  <c r="C9" i="3" l="1"/>
  <c r="C22" i="3"/>
  <c r="C26" i="3"/>
  <c r="C61" i="3"/>
  <c r="C16" i="3"/>
  <c r="C31" i="3"/>
  <c r="K10" i="12" l="1"/>
  <c r="J10" i="12"/>
  <c r="I10" i="12"/>
  <c r="C10" i="12"/>
  <c r="F14" i="11"/>
  <c r="E14" i="11"/>
  <c r="D14" i="11"/>
  <c r="C14" i="11"/>
  <c r="Q11" i="10"/>
  <c r="P11" i="10"/>
  <c r="O11" i="10"/>
  <c r="N11" i="10"/>
  <c r="L11" i="10"/>
  <c r="J11" i="10"/>
  <c r="H11" i="10"/>
  <c r="F11" i="10"/>
  <c r="D11" i="10"/>
  <c r="C11" i="10"/>
  <c r="U26" i="7"/>
  <c r="P26" i="7"/>
  <c r="U18" i="7"/>
  <c r="T18" i="7"/>
  <c r="R18" i="7"/>
  <c r="Q18" i="7"/>
  <c r="P18" i="7"/>
  <c r="N18" i="7"/>
  <c r="J18" i="7"/>
  <c r="H18" i="7"/>
  <c r="G18" i="7"/>
  <c r="D18" i="7"/>
  <c r="C18" i="7"/>
  <c r="U17" i="7"/>
  <c r="P17" i="7"/>
  <c r="U15" i="7"/>
  <c r="Z13" i="7"/>
  <c r="Z11" i="7" s="1"/>
  <c r="Z26" i="7" s="1"/>
  <c r="U13" i="7"/>
  <c r="P13" i="7"/>
  <c r="W11" i="7"/>
  <c r="W26" i="7" s="1"/>
  <c r="S11" i="7"/>
  <c r="R11" i="7"/>
  <c r="N11" i="7"/>
  <c r="J11" i="7"/>
  <c r="H11" i="7"/>
  <c r="G11" i="7"/>
  <c r="D11" i="7"/>
  <c r="C11" i="7"/>
  <c r="F19" i="6"/>
  <c r="F18" i="6"/>
  <c r="F17" i="6"/>
  <c r="F16" i="6"/>
  <c r="E15" i="6"/>
  <c r="E10" i="6" s="1"/>
  <c r="D15" i="6"/>
  <c r="D10" i="6" s="1"/>
  <c r="C15" i="6"/>
  <c r="C10" i="6" s="1"/>
  <c r="F14" i="6"/>
  <c r="F13" i="6"/>
  <c r="F12" i="6"/>
  <c r="F11" i="6"/>
  <c r="F9" i="6"/>
  <c r="F8" i="6"/>
  <c r="P11" i="7" l="1"/>
  <c r="U11" i="7"/>
  <c r="F15" i="6"/>
  <c r="F10" i="6" s="1"/>
  <c r="I23" i="4"/>
  <c r="I21" i="4"/>
  <c r="I20" i="4"/>
  <c r="I15" i="4"/>
  <c r="I14" i="4"/>
  <c r="W24" i="2" l="1"/>
  <c r="K24" i="2"/>
  <c r="E24" i="2"/>
  <c r="W22" i="2"/>
  <c r="K22" i="2"/>
  <c r="E22" i="2"/>
  <c r="V20" i="2"/>
  <c r="U20" i="2"/>
  <c r="T20" i="2"/>
  <c r="S20" i="2"/>
  <c r="R20" i="2"/>
  <c r="Q20" i="2"/>
  <c r="P20" i="2"/>
  <c r="O20" i="2"/>
  <c r="N20" i="2"/>
  <c r="M20" i="2"/>
  <c r="L20" i="2"/>
  <c r="J20" i="2"/>
  <c r="I20" i="2"/>
  <c r="H20" i="2"/>
  <c r="G20" i="2"/>
  <c r="F20" i="2"/>
  <c r="D20" i="2"/>
  <c r="C20" i="2"/>
  <c r="W19" i="2"/>
  <c r="W18" i="2"/>
  <c r="K18" i="2"/>
  <c r="E18" i="2"/>
  <c r="K17" i="2"/>
  <c r="E17" i="2"/>
  <c r="W16" i="2"/>
  <c r="K16" i="2"/>
  <c r="V14" i="2"/>
  <c r="U14" i="2"/>
  <c r="T14" i="2"/>
  <c r="S14" i="2"/>
  <c r="R14" i="2"/>
  <c r="Q14" i="2"/>
  <c r="P14" i="2"/>
  <c r="O14" i="2"/>
  <c r="N14" i="2"/>
  <c r="M14" i="2"/>
  <c r="L14" i="2"/>
  <c r="J14" i="2"/>
  <c r="I14" i="2"/>
  <c r="H14" i="2"/>
  <c r="G14" i="2"/>
  <c r="F14" i="2"/>
  <c r="D14" i="2"/>
  <c r="C14" i="2"/>
  <c r="W13" i="2"/>
  <c r="W12" i="2"/>
  <c r="K12" i="2"/>
  <c r="E12" i="2"/>
  <c r="K11" i="2"/>
  <c r="E11" i="2"/>
  <c r="W10" i="2"/>
  <c r="K10" i="2"/>
  <c r="V8" i="2"/>
  <c r="U8" i="2"/>
  <c r="T8" i="2"/>
  <c r="S8" i="2"/>
  <c r="R8" i="2"/>
  <c r="Q8" i="2"/>
  <c r="P8" i="2"/>
  <c r="O8" i="2"/>
  <c r="N8" i="2"/>
  <c r="M8" i="2"/>
  <c r="L8" i="2"/>
  <c r="J8" i="2"/>
  <c r="I8" i="2"/>
  <c r="H8" i="2"/>
  <c r="G8" i="2"/>
  <c r="F8" i="2"/>
  <c r="D8" i="2"/>
  <c r="C8" i="2"/>
  <c r="K20" i="2" l="1"/>
  <c r="W20" i="2"/>
  <c r="E20" i="2"/>
  <c r="E8" i="2"/>
  <c r="W14" i="2"/>
  <c r="K14" i="2"/>
  <c r="E14" i="2"/>
  <c r="W8" i="2"/>
  <c r="K8" i="2"/>
  <c r="O58" i="1"/>
  <c r="N58" i="1"/>
  <c r="O57" i="1"/>
  <c r="N57" i="1"/>
  <c r="O56" i="1"/>
  <c r="N56" i="1"/>
  <c r="O55" i="1"/>
  <c r="N55" i="1"/>
  <c r="M54" i="1"/>
  <c r="M51" i="1" s="1"/>
  <c r="L54" i="1"/>
  <c r="L51" i="1" s="1"/>
  <c r="K54" i="1"/>
  <c r="K51" i="1" s="1"/>
  <c r="J54" i="1"/>
  <c r="J51" i="1" s="1"/>
  <c r="I54" i="1"/>
  <c r="I51" i="1" s="1"/>
  <c r="H54" i="1"/>
  <c r="H51" i="1" s="1"/>
  <c r="G54" i="1"/>
  <c r="G51" i="1" s="1"/>
  <c r="F54" i="1"/>
  <c r="F51" i="1" s="1"/>
  <c r="E54" i="1"/>
  <c r="E51" i="1" s="1"/>
  <c r="O53" i="1"/>
  <c r="N53" i="1"/>
  <c r="O52" i="1"/>
  <c r="N52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M43" i="1"/>
  <c r="L43" i="1"/>
  <c r="K43" i="1"/>
  <c r="J43" i="1"/>
  <c r="I43" i="1"/>
  <c r="H43" i="1"/>
  <c r="G43" i="1"/>
  <c r="F43" i="1"/>
  <c r="E43" i="1"/>
  <c r="C43" i="1"/>
  <c r="O42" i="1"/>
  <c r="N42" i="1"/>
  <c r="O41" i="1"/>
  <c r="N41" i="1"/>
  <c r="O40" i="1"/>
  <c r="N40" i="1"/>
  <c r="O39" i="1"/>
  <c r="N39" i="1"/>
  <c r="O38" i="1"/>
  <c r="N38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O35" i="1"/>
  <c r="N35" i="1"/>
  <c r="M34" i="1"/>
  <c r="L34" i="1"/>
  <c r="K34" i="1"/>
  <c r="J34" i="1"/>
  <c r="I34" i="1"/>
  <c r="H34" i="1"/>
  <c r="G34" i="1"/>
  <c r="F34" i="1"/>
  <c r="E34" i="1"/>
  <c r="D34" i="1"/>
  <c r="C34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O20" i="1"/>
  <c r="N20" i="1"/>
  <c r="O19" i="1"/>
  <c r="N19" i="1"/>
  <c r="O17" i="1"/>
  <c r="N17" i="1"/>
  <c r="O16" i="1"/>
  <c r="N16" i="1"/>
  <c r="O15" i="1"/>
  <c r="N15" i="1"/>
  <c r="O14" i="1"/>
  <c r="N14" i="1"/>
  <c r="O13" i="1"/>
  <c r="N13" i="1"/>
  <c r="M11" i="1"/>
  <c r="L11" i="1"/>
  <c r="K11" i="1"/>
  <c r="J11" i="1"/>
  <c r="I11" i="1"/>
  <c r="H11" i="1"/>
  <c r="G11" i="1"/>
  <c r="F11" i="1"/>
  <c r="E11" i="1"/>
  <c r="D11" i="1"/>
  <c r="C11" i="1"/>
  <c r="O7" i="1"/>
  <c r="N7" i="1"/>
  <c r="I33" i="1" l="1"/>
  <c r="D33" i="1"/>
  <c r="L33" i="1"/>
  <c r="N51" i="1"/>
  <c r="O34" i="1"/>
  <c r="O51" i="1"/>
  <c r="F33" i="1"/>
  <c r="O37" i="1"/>
  <c r="J33" i="1"/>
  <c r="C33" i="1"/>
  <c r="N33" i="1" s="1"/>
  <c r="H33" i="1"/>
  <c r="N34" i="1"/>
  <c r="N11" i="1"/>
  <c r="O22" i="1"/>
  <c r="N22" i="1"/>
  <c r="E33" i="1"/>
  <c r="N37" i="1"/>
  <c r="N43" i="1"/>
  <c r="O43" i="1"/>
  <c r="G33" i="1"/>
  <c r="K33" i="1"/>
  <c r="O11" i="1"/>
  <c r="M33" i="1"/>
  <c r="O33" i="1" l="1"/>
  <c r="N9" i="14"/>
</calcChain>
</file>

<file path=xl/sharedStrings.xml><?xml version="1.0" encoding="utf-8"?>
<sst xmlns="http://schemas.openxmlformats.org/spreadsheetml/2006/main" count="877" uniqueCount="534">
  <si>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</si>
  <si>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</si>
  <si>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</si>
  <si>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</si>
  <si>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</si>
  <si>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</si>
  <si>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</si>
  <si>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</si>
  <si>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</si>
  <si>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</si>
  <si>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</si>
  <si>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</si>
  <si>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</si>
  <si>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</si>
  <si>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</si>
  <si>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</si>
  <si>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</si>
  <si>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</si>
  <si>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</si>
  <si>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</si>
  <si>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</si>
  <si>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</si>
  <si>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</si>
  <si>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</si>
  <si>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</si>
  <si>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</si>
  <si>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</si>
  <si>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</si>
  <si>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</si>
  <si>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</si>
  <si>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</si>
  <si>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</si>
  <si>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</si>
  <si>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</si>
  <si>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</si>
  <si>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</si>
  <si>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</si>
  <si>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</si>
  <si>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</si>
  <si>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</si>
  <si>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</si>
  <si>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t xml:space="preserve">Darslik </t>
    </r>
    <r>
      <rPr>
        <i/>
        <sz val="11"/>
        <color indexed="8"/>
        <rFont val="Times New Roman"/>
        <family val="1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</si>
  <si>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</si>
  <si>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</si>
  <si>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</si>
  <si>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</si>
  <si>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</si>
  <si>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</si>
  <si>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</si>
  <si>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</si>
  <si>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</si>
  <si>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</si>
  <si>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</si>
  <si>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</si>
  <si>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</si>
  <si>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150</t>
  </si>
  <si>
    <t>1427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</si>
  <si>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</si>
  <si>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</si>
  <si>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</si>
  <si>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</si>
  <si>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</si>
  <si>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</si>
  <si>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</si>
  <si>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</si>
  <si>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</si>
  <si>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</si>
  <si>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</si>
  <si>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</si>
  <si>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</si>
  <si>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</si>
  <si>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</si>
  <si>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</si>
  <si>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</si>
  <si>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</si>
  <si>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</si>
  <si>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</si>
  <si>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</si>
  <si>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</si>
  <si>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</si>
  <si>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</si>
  <si>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</si>
  <si>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</si>
  <si>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</si>
  <si>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</si>
  <si>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</si>
  <si>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</si>
  <si>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</si>
  <si>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</si>
  <si>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</si>
  <si>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</si>
  <si>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</si>
  <si>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</si>
  <si>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</si>
  <si>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</si>
  <si>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</si>
  <si>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</si>
  <si>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</si>
  <si>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</si>
  <si>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</si>
  <si>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</si>
  <si>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</si>
  <si>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</si>
  <si>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</si>
  <si>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</si>
  <si>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</si>
  <si>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</si>
  <si>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</si>
  <si>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</si>
  <si>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</si>
  <si>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</si>
  <si>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</si>
  <si>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</si>
  <si>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</si>
  <si>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</si>
  <si>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</si>
  <si>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Sharof Rashidov tuman axborot-kutubxona markazi direktori:                                                              R.Adilova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</si>
  <si>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</si>
  <si>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</si>
  <si>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</si>
  <si>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</si>
  <si>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</si>
  <si>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</si>
  <si>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</si>
  <si>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</si>
  <si>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</si>
  <si>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</si>
  <si>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</si>
  <si>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</si>
  <si>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</si>
  <si>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</si>
  <si>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</si>
  <si>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</si>
  <si>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</si>
  <si>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</si>
  <si>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</si>
  <si>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</si>
  <si>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</si>
  <si>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</si>
  <si>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</si>
  <si>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</si>
  <si>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</si>
  <si>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</si>
  <si>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</si>
  <si>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</si>
  <si>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</si>
  <si>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</si>
  <si>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</si>
  <si>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</si>
  <si>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</si>
  <si>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</si>
  <si>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</si>
  <si>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Jadval-3</t>
  </si>
  <si>
    <t>Т/р</t>
  </si>
  <si>
    <t>Nomi</t>
  </si>
  <si>
    <t>Shundan,</t>
  </si>
  <si>
    <t>I chorak</t>
  </si>
  <si>
    <t>II chorak</t>
  </si>
  <si>
    <t xml:space="preserve">  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</si>
  <si>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</si>
  <si>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</si>
  <si>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</si>
  <si>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</si>
  <si>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</si>
  <si>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</si>
  <si>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</si>
  <si>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</si>
  <si>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</si>
  <si>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</si>
  <si>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</si>
  <si>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</si>
  <si>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</si>
  <si>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</si>
  <si>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</si>
  <si>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</si>
  <si>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</si>
  <si>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</si>
  <si>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</si>
  <si>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</si>
  <si>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</si>
  <si>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</si>
  <si>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</si>
  <si>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</si>
  <si>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</si>
  <si>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</si>
  <si>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</si>
  <si>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</si>
  <si>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</si>
  <si>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</si>
  <si>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</si>
  <si>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</si>
  <si>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</si>
  <si>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</si>
  <si>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</si>
  <si>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</si>
  <si>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</si>
  <si>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</si>
  <si>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</si>
  <si>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</si>
  <si>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</si>
  <si>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</si>
  <si>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</si>
  <si>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</si>
  <si>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</si>
  <si>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</si>
  <si>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</si>
  <si>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</si>
  <si>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</si>
  <si>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</si>
  <si>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</si>
  <si>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</si>
  <si>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</si>
  <si>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</si>
  <si>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</si>
  <si>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</si>
  <si>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</si>
  <si>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</si>
  <si>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</si>
  <si>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</si>
  <si>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</si>
  <si>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</si>
  <si>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</si>
  <si>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</si>
  <si>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</si>
  <si>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</si>
  <si>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</si>
  <si>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</si>
  <si>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</si>
  <si>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</si>
  <si>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</si>
  <si>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</si>
  <si>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</si>
  <si>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</si>
  <si>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</si>
  <si>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</si>
  <si>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</si>
  <si>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</si>
  <si>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</si>
  <si>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</si>
  <si>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</si>
  <si>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</si>
  <si>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</si>
  <si>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</si>
  <si>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</si>
  <si>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</si>
  <si>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</si>
  <si>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</si>
  <si>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</si>
  <si>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</si>
  <si>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</si>
  <si>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</si>
  <si>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</si>
  <si>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</si>
  <si>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</si>
  <si>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</si>
  <si>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</si>
  <si>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</si>
  <si>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</si>
  <si>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</si>
  <si>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</si>
  <si>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</si>
  <si>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</si>
  <si>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</si>
  <si>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</si>
  <si>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</si>
  <si>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</si>
  <si>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</si>
  <si>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</si>
  <si>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Jadval-4</t>
  </si>
  <si>
    <t>Jami yarim yillik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</si>
  <si>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</si>
  <si>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</si>
  <si>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</si>
  <si>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</si>
  <si>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</si>
  <si>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</si>
  <si>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</si>
  <si>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</si>
  <si>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</si>
  <si>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</si>
  <si>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</si>
  <si>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</si>
  <si>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</si>
  <si>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</si>
  <si>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</si>
  <si>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</si>
  <si>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</si>
  <si>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</si>
  <si>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</si>
  <si>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</si>
  <si>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</si>
  <si>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</si>
  <si>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</si>
  <si>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</si>
  <si>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</si>
  <si>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</si>
  <si>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</si>
  <si>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Mln so'mda</t>
  </si>
  <si>
    <t>Jadval-5</t>
  </si>
  <si>
    <t>№</t>
  </si>
  <si>
    <t>Axborot-kutubxona markazlari nomi</t>
  </si>
  <si>
    <t>2022-yil</t>
  </si>
  <si>
    <t>Axborot-kommunikatsiya xizmatlari 42 92 200</t>
  </si>
  <si>
    <t>moddiy-texnik bazani mustahkamlash(4354910, 4354920, 4354990)</t>
  </si>
  <si>
    <t>kutubxona fondi (4355300)</t>
  </si>
  <si>
    <t>moddiy-texnik bazani mustahkamlash (4354910, 4354920, 4354990)</t>
  </si>
  <si>
    <t xml:space="preserve">kutubxona fondi(4355300) </t>
  </si>
  <si>
    <t>kutubxona fondi(4355300)</t>
  </si>
  <si>
    <t>aniqlangan reja</t>
  </si>
  <si>
    <t>kassa xarajati</t>
  </si>
  <si>
    <t>SH.Rashidov tuman axborot-kutubxona markazi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</si>
  <si>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</si>
  <si>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</si>
  <si>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</si>
  <si>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</si>
  <si>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</si>
  <si>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</si>
  <si>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</si>
  <si>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</si>
  <si>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</si>
  <si>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</si>
  <si>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</si>
  <si>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</si>
  <si>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</si>
  <si>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</si>
  <si>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</si>
  <si>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</si>
  <si>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</si>
  <si>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</si>
  <si>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</si>
  <si>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</si>
  <si>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</si>
  <si>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</si>
  <si>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</si>
  <si>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</si>
  <si>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</si>
  <si>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</si>
  <si>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</si>
  <si>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</si>
  <si>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</si>
  <si>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</si>
  <si>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</si>
  <si>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</si>
  <si>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</si>
  <si>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</si>
  <si>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</si>
  <si>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</si>
  <si>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</si>
  <si>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</si>
  <si>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</si>
  <si>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</si>
  <si>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</si>
  <si>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</si>
  <si>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</si>
  <si>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</si>
  <si>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</si>
  <si>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</si>
  <si>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</si>
  <si>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</si>
  <si>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</si>
  <si>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</si>
  <si>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</si>
  <si>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</si>
  <si>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</si>
  <si>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</si>
  <si>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</si>
  <si>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</si>
  <si>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</si>
  <si>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</si>
  <si>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</si>
  <si>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</si>
  <si>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</si>
  <si>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</si>
  <si>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</si>
  <si>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</si>
  <si>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</si>
  <si>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</si>
  <si>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</si>
  <si>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</si>
  <si>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</si>
  <si>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</si>
  <si>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</si>
  <si>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</si>
  <si>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</si>
  <si>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</si>
  <si>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Jadval-8</t>
  </si>
  <si>
    <t xml:space="preserve">Bino joylashgan manzil va foydalanishga   topshirilgan yili
</t>
  </si>
  <si>
    <t xml:space="preserve">Yaroqlilik holati*
</t>
  </si>
  <si>
    <t>Axborot-kutubxona 
faoliyati ko‘rsatishga moslashganligi**</t>
  </si>
  <si>
    <t>Qo‘shimcha ma'lumotlar</t>
  </si>
  <si>
    <t>Sharof Rashidov tumanUch- tepa dahasi Yangiobod mahallasi Mustaqillik ko'chasi         2021 yil</t>
  </si>
  <si>
    <t>Sh.Rashidov tuman Pensiya jamg'armasi balansida</t>
  </si>
  <si>
    <t>Yaxshi</t>
  </si>
  <si>
    <t>Moslashgan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</si>
  <si>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</si>
  <si>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</si>
  <si>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</si>
  <si>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</si>
  <si>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</si>
  <si>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t>Boshqa muassasa (idora) balansida</t>
  </si>
  <si>
    <t>Xodimlar yoki boshqa jismoniy shaxsga tegishli
(dona)</t>
  </si>
  <si>
    <t>Muassasa (idora) nomi</t>
  </si>
  <si>
    <t>foydalanish maqsadi (shakli)</t>
  </si>
  <si>
    <t>Ijara 
asosida 
(dona)</t>
  </si>
  <si>
    <t>Boshqa maqsad 
(shakl)da 
(dona)</t>
  </si>
  <si>
    <t>Sh.Rashidov tuman AKM</t>
  </si>
  <si>
    <t>Kitob javoni  1tomonlama</t>
  </si>
  <si>
    <t>Sh. Rashidov tuman axborot- kutubxona markazi</t>
  </si>
  <si>
    <t>Kitob javoni  2tomonlama</t>
  </si>
  <si>
    <t>Kompter jamlamasi</t>
  </si>
  <si>
    <t>kompter stol</t>
  </si>
  <si>
    <t>printer</t>
  </si>
  <si>
    <t>skayner</t>
  </si>
  <si>
    <t>katalojniy shkaf davriy nashrlar javoni</t>
  </si>
  <si>
    <t xml:space="preserve">modem </t>
  </si>
  <si>
    <t>telefon</t>
  </si>
  <si>
    <t>Jadval-10</t>
  </si>
  <si>
    <t>Hududlar                                                     (AKM va TAKM)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</si>
  <si>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</si>
  <si>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</si>
  <si>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</si>
  <si>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</si>
  <si>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</si>
  <si>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</si>
  <si>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</si>
  <si>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</si>
  <si>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</si>
  <si>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</si>
  <si>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</si>
  <si>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</si>
  <si>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</si>
  <si>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</si>
  <si>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>Sh.Rashidov TAKM</t>
  </si>
  <si>
    <t>https://shrashidovakm.uz/</t>
  </si>
  <si>
    <t>https://www.facebook.com/sharof.rashidov.tuman.akm/</t>
  </si>
  <si>
    <t>JAMI</t>
  </si>
  <si>
    <t>Jadval-11</t>
  </si>
  <si>
    <t>Nom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</si>
  <si>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</si>
  <si>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</si>
  <si>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</si>
  <si>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</si>
  <si>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</si>
  <si>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</si>
  <si>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>Sharof Rashidov tuman axborot-kutubxona markazi direktori:                                      R.Adilova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</si>
  <si>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</si>
  <si>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</si>
  <si>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</si>
  <si>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</si>
  <si>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</si>
  <si>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</si>
  <si>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</si>
  <si>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</si>
  <si>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</si>
  <si>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</si>
  <si>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</si>
  <si>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</si>
  <si>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</si>
  <si>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</si>
  <si>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SH.Rashidov tuman AKM</t>
  </si>
  <si>
    <t>Yo'q</t>
  </si>
  <si>
    <t>ADSL</t>
  </si>
  <si>
    <t>Korporativ 1,4 mbt</t>
  </si>
  <si>
    <t>bor</t>
  </si>
  <si>
    <t xml:space="preserve">Sharof   Rashidov  tumani  axborot-kutubxona markazi   direktori:                                                                                  R.Adilova  </t>
  </si>
  <si>
    <t>Jadval-13</t>
  </si>
  <si>
    <t>Hududiy tuzilmalar</t>
  </si>
  <si>
    <t>Kitob fondi</t>
  </si>
  <si>
    <t>shundan</t>
  </si>
  <si>
    <t>tuman(shahar)</t>
  </si>
  <si>
    <t>kiril</t>
  </si>
  <si>
    <t>lotin</t>
  </si>
  <si>
    <t>Sharof Rashidov tuman AKM</t>
  </si>
  <si>
    <t xml:space="preserve">Sharof   Rashidov  tumani  axborot-kutubxona markazi   direktori:                                                                                  R.Adilova           
</t>
  </si>
  <si>
    <t>Jadval-14</t>
  </si>
  <si>
    <t>2023 yil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</si>
  <si>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</si>
  <si>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</si>
  <si>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</si>
  <si>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</si>
  <si>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</si>
  <si>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</si>
  <si>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</si>
  <si>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</si>
  <si>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Sharof   Rashidov  tumani  axborot-kutubxona markazi   direktori:                                                                                  R.Adilova</t>
  </si>
  <si>
    <t>Jadval-15</t>
  </si>
  <si>
    <t>T/R</t>
  </si>
  <si>
    <t>mahalliy</t>
  </si>
  <si>
    <t>MDH</t>
  </si>
  <si>
    <t>xorijiy</t>
  </si>
  <si>
    <r>
      <t xml:space="preserve">ajratilgan mablag'lar </t>
    </r>
    <r>
      <rPr>
        <b/>
        <i/>
        <sz val="11"/>
        <color indexed="8"/>
        <rFont val="Times New Roman"/>
        <family val="1"/>
        <charset val="204"/>
      </rPr>
      <t>mln.so'm</t>
    </r>
  </si>
  <si>
    <t>ajratilgan mablag'lar mln.so'm</t>
  </si>
  <si>
    <t xml:space="preserve">
https://www.instagram.com/sh_rashidov_akm/   
</t>
  </si>
  <si>
    <t xml:space="preserve">https://t.me/AkmJizzax </t>
  </si>
  <si>
    <t xml:space="preserve">https://t.me/SH_RASHIDOV_tuman_akm </t>
  </si>
  <si>
    <r>
      <t xml:space="preserve">Balansda saqlovchi
</t>
    </r>
    <r>
      <rPr>
        <sz val="12"/>
        <color theme="1"/>
        <rFont val="Times New Roman"/>
        <family val="1"/>
        <charset val="204"/>
      </rPr>
      <t>(nomi)</t>
    </r>
  </si>
  <si>
    <r>
      <t xml:space="preserve">Umumiy 
foydalanish 
maydoni
</t>
    </r>
    <r>
      <rPr>
        <sz val="12"/>
        <color theme="1"/>
        <rFont val="Times New Roman"/>
        <family val="1"/>
        <charset val="204"/>
      </rPr>
      <t>(м2)</t>
    </r>
  </si>
  <si>
    <r>
      <t xml:space="preserve">Ishlab 
chiqarish qismi
</t>
    </r>
    <r>
      <rPr>
        <sz val="12"/>
        <color theme="1"/>
        <rFont val="Times New Roman"/>
        <family val="1"/>
        <charset val="204"/>
      </rPr>
      <t>(м2)</t>
    </r>
  </si>
  <si>
    <r>
      <t xml:space="preserve">Fondlarni 
saqlash qismi
</t>
    </r>
    <r>
      <rPr>
        <sz val="12"/>
        <color theme="1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</si>
  <si>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theme="1"/>
        <rFont val="Times New Roman"/>
        <family val="1"/>
        <charset val="204"/>
      </rPr>
      <t>(м2)</t>
    </r>
  </si>
  <si>
    <t>Vaqtincha foydalanish                                         uchun</t>
  </si>
  <si>
    <r>
      <t xml:space="preserve">Axborot-kutubxona markazi
</t>
    </r>
    <r>
      <rPr>
        <sz val="12"/>
        <color theme="1"/>
        <rFont val="Times New Roman"/>
        <family val="1"/>
        <charset val="204"/>
      </rPr>
      <t>(dona, komp.)</t>
    </r>
  </si>
  <si>
    <r>
      <t xml:space="preserve">Jami
</t>
    </r>
    <r>
      <rPr>
        <sz val="12"/>
        <color theme="1"/>
        <rFont val="Times New Roman"/>
        <family val="1"/>
        <charset val="204"/>
      </rPr>
      <t>(K=H+I+J)</t>
    </r>
  </si>
  <si>
    <t>2023-yil (yillik holatiga)</t>
  </si>
  <si>
    <t xml:space="preserve"> Sharof  Rashidov  tuman аxborot -kutubxona markazining 2024-yil  I-chorak umumiy fondi bo'yicha                                                                                                                                 MA'LUMOT</t>
  </si>
  <si>
    <t>Sharof Rashidov tuman аxborot-kutubxona markazining foydalanuvchilari to‘g‘risida 2024-yil I- chorak                                                                                                                                                                                                                          UMUMIY MA'LUMOT</t>
  </si>
  <si>
    <t xml:space="preserve">    Sharof Rashidov tuman axborot-kutubxona markazi foydalanuvchilarga axborot-kutubxona xizmati ko‘rsatish bo‘yicha  2024-yil I-chorak 
ASOSIY   KO‘RSATKICHLAR </t>
  </si>
  <si>
    <t xml:space="preserve">Sh.Rashidov tuman axborot-kutubxona markazining mavjud resurslarini raqamlashtirish va "Uznel" dasturida bibliografik yozuvlar yaratish, to'liq matn ulash  bo'yicha 2024-yil I- chorak  UMUMIY                                                                                                  MA'LUMOT </t>
  </si>
  <si>
    <t>Sharof Rashidov tuman axborot-kutubxona markazining moddiy texnik bazasini mustahkamlash, kutubxona fondini boyitish, axborot-kommunikatsiya xizmatlariga ajratilgan mablagʻlar toʻgʻrisida 2024-yil  I-chorak                                                                                                                                                                         UMUMIY MA'LUMOT</t>
  </si>
  <si>
    <t>Sh.Rashidov tuman axborot-kutubxona markazining o'tkazilgan tadbirlar bo'yicha 2024- yil I-chorak     UMUMIY   MA'LUMOT</t>
  </si>
  <si>
    <t>Sh.Rashidov tuman axborot-kutubxona markazida faoliyat yuritayotgan kadrlar bo‘yicha  2024-yil  I- chorak                                                                      UMUMIY    MA'LUMOT</t>
  </si>
  <si>
    <t>Sharof Rashidov  tuman аxborot-kutubxona markazlarining binosi bo‘yicha 2024- yil I-chorak                                                                                      UMUMIY      MA'LUMOT</t>
  </si>
  <si>
    <t>Sharof Rashidov  tuman axborot-kutubxona markazlarining moddiy-texnik bazalari bo‘yicha 2024-yil I-chorak                                                                                                                           UMUMIY      MA’LUMOT</t>
  </si>
  <si>
    <t>Sharof Rashidov tuman axborot -kutubxona markazining ijtimoiy tarmoqlarda faolligi bo'yicha 2024-yil I-chorak                                                                                                                                                                                  UMUMIY      MA'LUMOT</t>
  </si>
  <si>
    <t>Sh.Rashidov tuman axborot-kutubxona markazi fondini xatlovdan o'tkazish bo'yicha    2024- yil I- chorak                                                                                                                                                                      UMUMIY     MA'LUMOT</t>
  </si>
  <si>
    <t>Sharof   Rashidov  tuman axborot-kutubxona markazlarining  internet  bo‘yicha    2024-yil I-chorak                                        UMUMIY    MA'LUMOT</t>
  </si>
  <si>
    <t>Sharof   Rashidov tuman axborot-kutubxona markazi  kitob fondi, kitob sotib olishga  ajratilgan va sarflangan mablag‘lar  2024-yil                                                                                                                                                                                                                                                                                                                                         UMUMIY   MA'LUMOT</t>
  </si>
  <si>
    <t>Sharof Rashidov  tuman axborot-kutubxona markazining  davriy nashrlarga obunani tashkil qilinishi to‘g‘risida 2024-yil  I- chorak  UMUMIY   MA'LUMOT</t>
  </si>
  <si>
    <t>2023-yil</t>
  </si>
  <si>
    <t>2024-yil birinchi chorak</t>
  </si>
  <si>
    <t>2024yil</t>
  </si>
  <si>
    <r>
      <t xml:space="preserve">2022 y. ajratilgan mablag' </t>
    </r>
    <r>
      <rPr>
        <b/>
        <i/>
        <sz val="9"/>
        <color theme="1"/>
        <rFont val="Times New Roman"/>
        <family val="1"/>
        <charset val="204"/>
      </rPr>
      <t>(mln.so'm)</t>
    </r>
  </si>
  <si>
    <t>2022 y. Sotib olingan kitoblar soni</t>
  </si>
  <si>
    <t>2023 y. ajratilgan mablag' (mln.so'm)</t>
  </si>
  <si>
    <t>2023 y. Sotib olingan kitoblar soni (choraklik holatiga)</t>
  </si>
  <si>
    <t>2024 y. ajratilgan mablag'  choraklik  holatiga) (mln.so'm)</t>
  </si>
  <si>
    <t>2024 y. Sotib olingan kitoblar soni (choraklik  holatiga)</t>
  </si>
  <si>
    <t>2024 yil</t>
  </si>
  <si>
    <t>Qayta a'zo bo'lganlar                           (birinchi chorak holatiga)</t>
  </si>
  <si>
    <t>Yangi a'zo bo‘lganlar  (birinchi chorak holatiga)</t>
  </si>
  <si>
    <t>2022 y.</t>
  </si>
  <si>
    <t>2024 y. (choraklik  holatiga)</t>
  </si>
  <si>
    <r>
      <t>Yangi olingan nashrlar**</t>
    </r>
    <r>
      <rPr>
        <sz val="11"/>
        <color indexed="8"/>
        <rFont val="Times New Roman"/>
        <family val="1"/>
        <charset val="204"/>
      </rPr>
      <t>(birinchi chorak holatiga)</t>
    </r>
  </si>
  <si>
    <t>2023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</si>
</sst>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EDF7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95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/>
    </xf>
    <xf numFmtId="0" fontId="6" fillId="5" borderId="12" xfId="0" applyFont="1" applyFill="1" applyBorder="1" applyProtection="1"/>
    <xf numFmtId="0" fontId="5" fillId="5" borderId="12" xfId="0" applyFont="1" applyFill="1" applyBorder="1" applyAlignment="1" applyProtection="1">
      <alignment horizontal="center"/>
    </xf>
    <xf numFmtId="0" fontId="5" fillId="6" borderId="12" xfId="0" applyFont="1" applyFill="1" applyBorder="1" applyAlignment="1" applyProtection="1">
      <alignment horizontal="center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2" fontId="6" fillId="7" borderId="12" xfId="0" applyNumberFormat="1" applyFont="1" applyFill="1" applyBorder="1" applyAlignment="1" applyProtection="1">
      <alignment vertical="center" wrapText="1"/>
      <protection locked="0"/>
    </xf>
    <xf numFmtId="0" fontId="6" fillId="7" borderId="12" xfId="0" applyFont="1" applyFill="1" applyBorder="1" applyAlignment="1" applyProtection="1">
      <alignment vertical="center" wrapText="1"/>
      <protection locked="0"/>
    </xf>
    <xf numFmtId="49" fontId="8" fillId="7" borderId="12" xfId="0" applyNumberFormat="1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Protection="1"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5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49" fontId="8" fillId="7" borderId="12" xfId="0" applyNumberFormat="1" applyFont="1" applyFill="1" applyBorder="1" applyAlignment="1" applyProtection="1">
      <alignment horizontal="center" vertical="center"/>
    </xf>
    <xf numFmtId="0" fontId="4" fillId="7" borderId="12" xfId="0" applyFont="1" applyFill="1" applyBorder="1" applyProtection="1"/>
    <xf numFmtId="0" fontId="9" fillId="0" borderId="12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4" fillId="7" borderId="12" xfId="0" applyFont="1" applyFill="1" applyBorder="1" applyAlignment="1" applyProtection="1">
      <alignment horizontal="left"/>
      <protection locked="0"/>
    </xf>
    <xf numFmtId="49" fontId="6" fillId="5" borderId="12" xfId="0" applyNumberFormat="1" applyFont="1" applyFill="1" applyBorder="1" applyAlignment="1" applyProtection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/>
    </xf>
    <xf numFmtId="49" fontId="5" fillId="6" borderId="12" xfId="0" applyNumberFormat="1" applyFont="1" applyFill="1" applyBorder="1" applyAlignment="1" applyProtection="1">
      <alignment horizontal="center"/>
    </xf>
    <xf numFmtId="49" fontId="8" fillId="7" borderId="12" xfId="0" applyNumberFormat="1" applyFont="1" applyFill="1" applyBorder="1" applyAlignment="1" applyProtection="1">
      <alignment horizontal="center"/>
      <protection locked="0"/>
    </xf>
    <xf numFmtId="0" fontId="9" fillId="7" borderId="12" xfId="0" applyFont="1" applyFill="1" applyBorder="1" applyAlignment="1" applyProtection="1">
      <alignment horizontal="center" vertical="center"/>
      <protection locked="0"/>
    </xf>
    <xf numFmtId="0" fontId="11" fillId="7" borderId="12" xfId="0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Protection="1">
      <protection locked="0"/>
    </xf>
    <xf numFmtId="0" fontId="7" fillId="7" borderId="12" xfId="0" applyFont="1" applyFill="1" applyBorder="1" applyAlignment="1" applyProtection="1">
      <alignment vertical="center" wrapText="1"/>
      <protection locked="0"/>
    </xf>
    <xf numFmtId="0" fontId="5" fillId="5" borderId="12" xfId="0" applyNumberFormat="1" applyFont="1" applyFill="1" applyBorder="1" applyAlignment="1" applyProtection="1">
      <alignment horizontal="center"/>
    </xf>
    <xf numFmtId="0" fontId="7" fillId="7" borderId="12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Protection="1">
      <protection locked="0"/>
    </xf>
    <xf numFmtId="0" fontId="8" fillId="7" borderId="12" xfId="0" applyFont="1" applyFill="1" applyBorder="1" applyAlignment="1" applyProtection="1">
      <alignment horizontal="left" vertical="center" wrapText="1"/>
      <protection locked="0"/>
    </xf>
    <xf numFmtId="0" fontId="8" fillId="7" borderId="12" xfId="0" applyNumberFormat="1" applyFont="1" applyFill="1" applyBorder="1" applyAlignment="1" applyProtection="1">
      <alignment horizontal="left" vertical="center"/>
      <protection locked="0"/>
    </xf>
    <xf numFmtId="49" fontId="9" fillId="7" borderId="12" xfId="0" applyNumberFormat="1" applyFont="1" applyFill="1" applyBorder="1" applyAlignment="1" applyProtection="1">
      <alignment horizontal="center" vertical="center"/>
      <protection locked="0"/>
    </xf>
    <xf numFmtId="49" fontId="7" fillId="7" borderId="12" xfId="0" applyNumberFormat="1" applyFont="1" applyFill="1" applyBorder="1" applyAlignment="1" applyProtection="1">
      <alignment horizontal="center" vertical="center"/>
      <protection locked="0"/>
    </xf>
    <xf numFmtId="49" fontId="7" fillId="6" borderId="12" xfId="0" applyNumberFormat="1" applyFont="1" applyFill="1" applyBorder="1" applyProtection="1">
      <protection locked="0"/>
    </xf>
    <xf numFmtId="0" fontId="12" fillId="7" borderId="12" xfId="0" applyNumberFormat="1" applyFont="1" applyFill="1" applyBorder="1" applyAlignment="1" applyProtection="1">
      <alignment wrapText="1"/>
      <protection locked="0"/>
    </xf>
    <xf numFmtId="0" fontId="12" fillId="7" borderId="12" xfId="0" applyNumberFormat="1" applyFont="1" applyFill="1" applyBorder="1" applyAlignment="1" applyProtection="1">
      <alignment horizontal="left" vertical="center"/>
      <protection locked="0"/>
    </xf>
    <xf numFmtId="0" fontId="12" fillId="7" borderId="12" xfId="0" applyNumberFormat="1" applyFont="1" applyFill="1" applyBorder="1" applyProtection="1">
      <protection locked="0"/>
    </xf>
    <xf numFmtId="0" fontId="11" fillId="6" borderId="12" xfId="0" applyFont="1" applyFill="1" applyBorder="1" applyProtection="1">
      <protection locked="0"/>
    </xf>
    <xf numFmtId="0" fontId="8" fillId="7" borderId="12" xfId="0" applyNumberFormat="1" applyFont="1" applyFill="1" applyBorder="1" applyProtection="1">
      <protection locked="0"/>
    </xf>
    <xf numFmtId="49" fontId="4" fillId="5" borderId="12" xfId="0" applyNumberFormat="1" applyFont="1" applyFill="1" applyBorder="1" applyAlignment="1" applyProtection="1">
      <alignment horizontal="center" vertical="center"/>
    </xf>
    <xf numFmtId="0" fontId="4" fillId="5" borderId="12" xfId="0" applyNumberFormat="1" applyFont="1" applyFill="1" applyBorder="1" applyProtection="1"/>
    <xf numFmtId="49" fontId="4" fillId="8" borderId="12" xfId="0" applyNumberFormat="1" applyFont="1" applyFill="1" applyBorder="1" applyAlignment="1" applyProtection="1">
      <alignment horizontal="center" vertical="center"/>
    </xf>
    <xf numFmtId="0" fontId="4" fillId="8" borderId="12" xfId="0" applyNumberFormat="1" applyFont="1" applyFill="1" applyBorder="1" applyProtection="1"/>
    <xf numFmtId="0" fontId="5" fillId="8" borderId="12" xfId="0" applyFont="1" applyFill="1" applyBorder="1" applyAlignment="1" applyProtection="1">
      <alignment horizontal="center"/>
    </xf>
    <xf numFmtId="0" fontId="5" fillId="6" borderId="12" xfId="0" applyFont="1" applyFill="1" applyBorder="1" applyProtection="1">
      <protection locked="0"/>
    </xf>
    <xf numFmtId="0" fontId="5" fillId="7" borderId="12" xfId="0" applyFont="1" applyFill="1" applyBorder="1" applyAlignment="1" applyProtection="1">
      <alignment vertical="center" wrapText="1"/>
      <protection locked="0"/>
    </xf>
    <xf numFmtId="0" fontId="5" fillId="8" borderId="12" xfId="0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horizontal="center" vertical="center"/>
    </xf>
    <xf numFmtId="0" fontId="9" fillId="7" borderId="12" xfId="0" applyFont="1" applyFill="1" applyBorder="1" applyAlignment="1" applyProtection="1">
      <alignment horizontal="right"/>
      <protection locked="0"/>
    </xf>
    <xf numFmtId="0" fontId="7" fillId="7" borderId="12" xfId="0" applyFont="1" applyFill="1" applyBorder="1" applyAlignment="1" applyProtection="1">
      <alignment horizontal="right"/>
      <protection locked="0"/>
    </xf>
    <xf numFmtId="0" fontId="13" fillId="7" borderId="12" xfId="0" applyFont="1" applyFill="1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right"/>
      <protection locked="0"/>
    </xf>
    <xf numFmtId="0" fontId="13" fillId="7" borderId="12" xfId="0" applyFont="1" applyFill="1" applyBorder="1" applyAlignment="1" applyProtection="1">
      <alignment horizontal="right"/>
      <protection locked="0"/>
    </xf>
    <xf numFmtId="0" fontId="9" fillId="7" borderId="12" xfId="0" applyFont="1" applyFill="1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center"/>
      <protection locked="0"/>
    </xf>
    <xf numFmtId="0" fontId="7" fillId="7" borderId="12" xfId="0" applyFont="1" applyFill="1" applyBorder="1" applyAlignment="1" applyProtection="1">
      <alignment horizontal="center"/>
      <protection locked="0"/>
    </xf>
    <xf numFmtId="49" fontId="4" fillId="9" borderId="12" xfId="0" applyNumberFormat="1" applyFont="1" applyFill="1" applyBorder="1" applyAlignment="1" applyProtection="1">
      <alignment horizontal="center" vertical="center"/>
    </xf>
    <xf numFmtId="0" fontId="4" fillId="9" borderId="12" xfId="0" applyFont="1" applyFill="1" applyBorder="1" applyAlignment="1" applyProtection="1">
      <alignment horizontal="left" vertical="center" wrapText="1"/>
    </xf>
    <xf numFmtId="0" fontId="5" fillId="9" borderId="12" xfId="0" applyFont="1" applyFill="1" applyBorder="1" applyAlignment="1" applyProtection="1">
      <alignment horizontal="center" vertical="center"/>
    </xf>
    <xf numFmtId="49" fontId="8" fillId="7" borderId="12" xfId="0" applyNumberFormat="1" applyFont="1" applyFill="1" applyBorder="1" applyProtection="1">
      <protection locked="0"/>
    </xf>
    <xf numFmtId="0" fontId="7" fillId="7" borderId="12" xfId="0" applyFont="1" applyFill="1" applyBorder="1" applyProtection="1">
      <protection locked="0"/>
    </xf>
    <xf numFmtId="0" fontId="8" fillId="7" borderId="12" xfId="0" applyFont="1" applyFill="1" applyBorder="1" applyProtection="1"/>
    <xf numFmtId="0" fontId="6" fillId="7" borderId="12" xfId="0" applyFont="1" applyFill="1" applyBorder="1" applyAlignment="1" applyProtection="1">
      <alignment horizontal="center" vertical="center"/>
    </xf>
    <xf numFmtId="0" fontId="5" fillId="7" borderId="12" xfId="0" applyFont="1" applyFill="1" applyBorder="1" applyAlignment="1" applyProtection="1">
      <alignment horizontal="center" vertical="center"/>
    </xf>
    <xf numFmtId="0" fontId="8" fillId="7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left"/>
      <protection locked="0"/>
    </xf>
    <xf numFmtId="0" fontId="6" fillId="10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8" fillId="7" borderId="12" xfId="0" applyFont="1" applyFill="1" applyBorder="1" applyAlignment="1" applyProtection="1">
      <alignment horizontal="left"/>
      <protection locked="0"/>
    </xf>
    <xf numFmtId="0" fontId="8" fillId="7" borderId="12" xfId="0" applyFont="1" applyFill="1" applyBorder="1" applyAlignment="1" applyProtection="1">
      <alignment horizontal="center" vertical="center"/>
      <protection locked="0"/>
    </xf>
    <xf numFmtId="0" fontId="7" fillId="7" borderId="12" xfId="0" quotePrefix="1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center" vertical="center"/>
      <protection locked="0"/>
    </xf>
    <xf numFmtId="0" fontId="16" fillId="7" borderId="12" xfId="0" applyFont="1" applyFill="1" applyBorder="1" applyAlignment="1" applyProtection="1">
      <alignment horizontal="center" vertical="center"/>
      <protection locked="0"/>
    </xf>
    <xf numFmtId="49" fontId="4" fillId="10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vertical="center"/>
    </xf>
    <xf numFmtId="0" fontId="5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vertical="center" wrapText="1"/>
    </xf>
    <xf numFmtId="49" fontId="7" fillId="7" borderId="12" xfId="0" applyNumberFormat="1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7" fillId="0" borderId="12" xfId="0" applyFont="1" applyBorder="1"/>
    <xf numFmtId="0" fontId="6" fillId="11" borderId="12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vertical="center" wrapText="1"/>
    </xf>
    <xf numFmtId="0" fontId="5" fillId="0" borderId="12" xfId="0" applyFont="1" applyBorder="1"/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5" fillId="0" borderId="12" xfId="0" applyFont="1" applyFill="1" applyBorder="1" applyAlignment="1">
      <alignment horizontal="center" vertical="center"/>
    </xf>
    <xf numFmtId="49" fontId="6" fillId="7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/>
    <xf numFmtId="0" fontId="7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49" fontId="6" fillId="11" borderId="12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left" vertical="center" wrapText="1"/>
    </xf>
    <xf numFmtId="0" fontId="7" fillId="7" borderId="12" xfId="0" applyNumberFormat="1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9" fontId="6" fillId="12" borderId="12" xfId="0" applyNumberFormat="1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vertical="top" wrapText="1"/>
    </xf>
    <xf numFmtId="0" fontId="5" fillId="12" borderId="1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vertical="center" wrapText="1"/>
    </xf>
    <xf numFmtId="0" fontId="5" fillId="10" borderId="12" xfId="0" applyFont="1" applyFill="1" applyBorder="1"/>
    <xf numFmtId="0" fontId="6" fillId="7" borderId="12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5" fillId="10" borderId="12" xfId="0" applyFont="1" applyFill="1" applyBorder="1" applyAlignment="1">
      <alignment horizontal="left" vertical="center" wrapText="1"/>
    </xf>
    <xf numFmtId="0" fontId="5" fillId="10" borderId="12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6" fillId="11" borderId="12" xfId="0" applyFont="1" applyFill="1" applyBorder="1"/>
    <xf numFmtId="0" fontId="9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19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8" fillId="14" borderId="12" xfId="0" applyFont="1" applyFill="1" applyBorder="1" applyAlignment="1">
      <alignment horizontal="center" vertical="center"/>
    </xf>
    <xf numFmtId="0" fontId="18" fillId="14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left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left" vertical="center"/>
    </xf>
    <xf numFmtId="49" fontId="4" fillId="15" borderId="12" xfId="0" applyNumberFormat="1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horizontal="center" vertical="center"/>
    </xf>
    <xf numFmtId="49" fontId="8" fillId="7" borderId="1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Protection="1">
      <protection locked="0"/>
    </xf>
    <xf numFmtId="0" fontId="22" fillId="0" borderId="0" xfId="0" applyFont="1" applyBorder="1" applyProtection="1">
      <protection locked="0"/>
    </xf>
    <xf numFmtId="0" fontId="24" fillId="0" borderId="0" xfId="0" applyFont="1" applyBorder="1" applyProtection="1">
      <protection locked="0"/>
    </xf>
    <xf numFmtId="0" fontId="24" fillId="4" borderId="12" xfId="0" applyFont="1" applyFill="1" applyBorder="1" applyAlignment="1" applyProtection="1">
      <alignment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/>
    </xf>
    <xf numFmtId="0" fontId="3" fillId="10" borderId="12" xfId="0" applyFont="1" applyFill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vertical="center" wrapText="1"/>
    </xf>
    <xf numFmtId="0" fontId="3" fillId="15" borderId="12" xfId="0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/>
    </xf>
    <xf numFmtId="0" fontId="24" fillId="7" borderId="12" xfId="0" applyFont="1" applyFill="1" applyBorder="1" applyAlignment="1" applyProtection="1">
      <alignment horizontal="center" vertical="center"/>
      <protection locked="0"/>
    </xf>
    <xf numFmtId="0" fontId="24" fillId="7" borderId="5" xfId="0" applyFont="1" applyFill="1" applyBorder="1" applyAlignment="1" applyProtection="1">
      <alignment vertical="center"/>
      <protection locked="0"/>
    </xf>
    <xf numFmtId="0" fontId="6" fillId="15" borderId="12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Protection="1">
      <protection locked="0"/>
    </xf>
    <xf numFmtId="0" fontId="6" fillId="15" borderId="12" xfId="0" applyFont="1" applyFill="1" applyBorder="1" applyAlignment="1" applyProtection="1">
      <alignment horizontal="center" vertical="center"/>
    </xf>
    <xf numFmtId="0" fontId="3" fillId="10" borderId="12" xfId="0" applyFont="1" applyFill="1" applyBorder="1" applyAlignment="1" applyProtection="1">
      <alignment horizontal="center" vertical="center"/>
    </xf>
    <xf numFmtId="0" fontId="24" fillId="7" borderId="5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horizontal="center"/>
    </xf>
    <xf numFmtId="0" fontId="6" fillId="7" borderId="12" xfId="0" applyFont="1" applyFill="1" applyBorder="1" applyProtection="1"/>
    <xf numFmtId="0" fontId="24" fillId="7" borderId="5" xfId="0" applyFont="1" applyFill="1" applyBorder="1" applyAlignment="1" applyProtection="1">
      <alignment vertical="center" wrapText="1"/>
      <protection locked="0"/>
    </xf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26" fillId="10" borderId="12" xfId="0" applyFont="1" applyFill="1" applyBorder="1" applyAlignment="1" applyProtection="1">
      <alignment horizontal="center" vertical="center"/>
    </xf>
    <xf numFmtId="0" fontId="6" fillId="10" borderId="12" xfId="0" applyFont="1" applyFill="1" applyBorder="1" applyAlignment="1" applyProtection="1">
      <alignment horizontal="center"/>
      <protection locked="0"/>
    </xf>
    <xf numFmtId="0" fontId="6" fillId="10" borderId="12" xfId="0" applyFont="1" applyFill="1" applyBorder="1" applyProtection="1">
      <protection locked="0"/>
    </xf>
    <xf numFmtId="0" fontId="3" fillId="7" borderId="5" xfId="0" applyFont="1" applyFill="1" applyBorder="1" applyAlignment="1" applyProtection="1">
      <alignment vertical="center"/>
    </xf>
    <xf numFmtId="0" fontId="27" fillId="7" borderId="12" xfId="0" applyFont="1" applyFill="1" applyBorder="1" applyAlignment="1" applyProtection="1">
      <alignment horizontal="center" vertical="center"/>
    </xf>
    <xf numFmtId="0" fontId="27" fillId="15" borderId="12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vertical="center" textRotation="90" wrapText="1"/>
    </xf>
    <xf numFmtId="0" fontId="7" fillId="7" borderId="1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7" fillId="16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12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1" fillId="0" borderId="12" xfId="2" applyBorder="1" applyAlignment="1" applyProtection="1">
      <alignment horizontal="center" vertical="center" wrapText="1"/>
    </xf>
    <xf numFmtId="0" fontId="30" fillId="0" borderId="0" xfId="2" applyFont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 applyAlignment="1"/>
    <xf numFmtId="0" fontId="33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8" fillId="0" borderId="12" xfId="0" applyFont="1" applyBorder="1"/>
    <xf numFmtId="0" fontId="8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4" borderId="15" xfId="0" applyFont="1" applyFill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17" borderId="2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6" fillId="0" borderId="0" xfId="1" applyFont="1" applyFill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/>
    </xf>
    <xf numFmtId="0" fontId="8" fillId="0" borderId="0" xfId="0" applyFont="1" applyAlignment="1"/>
    <xf numFmtId="0" fontId="23" fillId="0" borderId="0" xfId="0" applyFont="1" applyAlignment="1">
      <alignment vertical="center" wrapText="1"/>
    </xf>
    <xf numFmtId="0" fontId="8" fillId="0" borderId="0" xfId="0" applyFont="1" applyBorder="1"/>
    <xf numFmtId="0" fontId="38" fillId="0" borderId="0" xfId="0" applyFont="1"/>
    <xf numFmtId="16" fontId="38" fillId="0" borderId="0" xfId="0" applyNumberFormat="1" applyFont="1"/>
    <xf numFmtId="0" fontId="21" fillId="0" borderId="12" xfId="2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textRotation="90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4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2" xfId="0" applyFont="1" applyBorder="1"/>
    <xf numFmtId="0" fontId="0" fillId="0" borderId="0" xfId="0" applyFont="1" applyProtection="1">
      <protection locked="0"/>
    </xf>
    <xf numFmtId="0" fontId="4" fillId="1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wrapText="1"/>
    </xf>
    <xf numFmtId="0" fontId="6" fillId="7" borderId="12" xfId="0" applyFont="1" applyFill="1" applyBorder="1"/>
    <xf numFmtId="0" fontId="7" fillId="11" borderId="12" xfId="0" applyFont="1" applyFill="1" applyBorder="1" applyAlignment="1" applyProtection="1">
      <alignment horizontal="center" vertical="center" wrapText="1"/>
    </xf>
    <xf numFmtId="0" fontId="7" fillId="11" borderId="12" xfId="0" applyFont="1" applyFill="1" applyBorder="1" applyAlignment="1" applyProtection="1">
      <alignment horizontal="left" vertical="center" wrapText="1"/>
    </xf>
    <xf numFmtId="0" fontId="0" fillId="11" borderId="12" xfId="0" applyFont="1" applyFill="1" applyBorder="1" applyAlignment="1" applyProtection="1">
      <alignment horizontal="center" vertical="center"/>
    </xf>
    <xf numFmtId="0" fontId="0" fillId="11" borderId="12" xfId="0" applyFont="1" applyFill="1" applyBorder="1" applyProtection="1"/>
    <xf numFmtId="0" fontId="0" fillId="0" borderId="12" xfId="0" applyFont="1" applyBorder="1" applyAlignment="1">
      <alignment horizontal="center"/>
    </xf>
    <xf numFmtId="0" fontId="0" fillId="11" borderId="12" xfId="0" applyFont="1" applyFill="1" applyBorder="1"/>
    <xf numFmtId="0" fontId="6" fillId="10" borderId="12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/>
    <xf numFmtId="0" fontId="0" fillId="10" borderId="12" xfId="0" applyFont="1" applyFill="1" applyBorder="1"/>
    <xf numFmtId="0" fontId="0" fillId="10" borderId="1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0" fontId="7" fillId="7" borderId="12" xfId="0" applyFont="1" applyFill="1" applyBorder="1"/>
    <xf numFmtId="0" fontId="0" fillId="7" borderId="12" xfId="0" applyFont="1" applyFill="1" applyBorder="1"/>
    <xf numFmtId="0" fontId="7" fillId="11" borderId="12" xfId="0" applyFont="1" applyFill="1" applyBorder="1" applyAlignment="1">
      <alignment horizontal="center"/>
    </xf>
    <xf numFmtId="0" fontId="7" fillId="0" borderId="12" xfId="2" applyFont="1" applyBorder="1" applyAlignment="1" applyProtection="1">
      <alignment horizontal="center" wrapText="1"/>
    </xf>
    <xf numFmtId="0" fontId="7" fillId="0" borderId="0" xfId="2" applyFont="1" applyAlignment="1" applyProtection="1">
      <alignment horizontal="center" vertical="center" wrapText="1"/>
    </xf>
    <xf numFmtId="0" fontId="6" fillId="15" borderId="12" xfId="0" applyFont="1" applyFill="1" applyBorder="1" applyProtection="1"/>
    <xf numFmtId="0" fontId="6" fillId="10" borderId="12" xfId="0" applyFont="1" applyFill="1" applyBorder="1" applyAlignment="1" applyProtection="1">
      <alignment horizontal="center" vertical="center" wrapText="1"/>
    </xf>
    <xf numFmtId="0" fontId="6" fillId="15" borderId="12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  <protection locked="0"/>
    </xf>
    <xf numFmtId="0" fontId="6" fillId="15" borderId="12" xfId="0" applyFont="1" applyFill="1" applyBorder="1" applyAlignment="1" applyProtection="1">
      <alignment horizontal="center" vertical="center" wrapText="1"/>
      <protection locked="0"/>
    </xf>
    <xf numFmtId="0" fontId="6" fillId="10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4" borderId="12" xfId="0" applyFont="1" applyFill="1" applyBorder="1" applyAlignment="1">
      <alignment horizontal="left" vertical="center" textRotation="90" wrapText="1"/>
    </xf>
    <xf numFmtId="0" fontId="0" fillId="0" borderId="0" xfId="0" applyFont="1" applyAlignment="1">
      <alignment horizontal="center"/>
    </xf>
    <xf numFmtId="0" fontId="40" fillId="7" borderId="12" xfId="0" applyFont="1" applyFill="1" applyBorder="1" applyAlignment="1" applyProtection="1">
      <alignment horizontal="center" vertical="center"/>
      <protection locked="0"/>
    </xf>
    <xf numFmtId="0" fontId="12" fillId="10" borderId="12" xfId="0" applyFont="1" applyFill="1" applyBorder="1" applyAlignment="1" applyProtection="1">
      <alignment horizontal="center" vertical="center" wrapText="1"/>
      <protection locked="0"/>
    </xf>
    <xf numFmtId="0" fontId="41" fillId="7" borderId="12" xfId="0" applyFont="1" applyFill="1" applyBorder="1" applyAlignment="1" applyProtection="1">
      <alignment horizontal="center" vertical="center"/>
      <protection locked="0"/>
    </xf>
    <xf numFmtId="0" fontId="13" fillId="1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42" fillId="0" borderId="0" xfId="0" applyFont="1"/>
    <xf numFmtId="0" fontId="13" fillId="0" borderId="12" xfId="0" applyFont="1" applyBorder="1" applyAlignment="1">
      <alignment horizontal="center" vertical="center" wrapText="1"/>
    </xf>
    <xf numFmtId="0" fontId="34" fillId="17" borderId="17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34" fillId="17" borderId="12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46" fillId="0" borderId="12" xfId="0" applyFont="1" applyBorder="1"/>
    <xf numFmtId="0" fontId="47" fillId="4" borderId="24" xfId="0" applyFont="1" applyFill="1" applyBorder="1" applyAlignment="1">
      <alignment horizontal="center" vertical="center" wrapText="1"/>
    </xf>
    <xf numFmtId="0" fontId="47" fillId="4" borderId="1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45" fillId="12" borderId="12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textRotation="90"/>
      <protection locked="0"/>
    </xf>
    <xf numFmtId="0" fontId="4" fillId="3" borderId="8" xfId="0" applyFont="1" applyFill="1" applyBorder="1" applyAlignment="1" applyProtection="1">
      <alignment horizontal="center" vertical="center" textRotation="90"/>
      <protection locked="0"/>
    </xf>
    <xf numFmtId="0" fontId="4" fillId="3" borderId="11" xfId="0" applyFont="1" applyFill="1" applyBorder="1" applyAlignment="1" applyProtection="1">
      <alignment horizontal="center" vertical="center" textRotation="90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textRotation="90" wrapText="1"/>
      <protection locked="0"/>
    </xf>
    <xf numFmtId="0" fontId="4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11" xfId="0" applyFont="1" applyFill="1" applyBorder="1" applyAlignment="1" applyProtection="1">
      <alignment horizontal="center" vertical="center" textRotation="90" wrapText="1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11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textRotation="90"/>
      <protection locked="0"/>
    </xf>
    <xf numFmtId="0" fontId="6" fillId="3" borderId="11" xfId="0" applyFont="1" applyFill="1" applyBorder="1" applyAlignment="1" applyProtection="1">
      <alignment horizontal="center" vertical="center" textRotation="90"/>
      <protection locked="0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13" borderId="1" xfId="1" applyFont="1" applyFill="1" applyBorder="1" applyAlignment="1">
      <alignment horizontal="center" vertical="center" wrapText="1"/>
    </xf>
    <xf numFmtId="0" fontId="4" fillId="13" borderId="13" xfId="1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center" vertical="center" wrapText="1"/>
    </xf>
    <xf numFmtId="0" fontId="24" fillId="4" borderId="12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center" wrapText="1"/>
    </xf>
    <xf numFmtId="0" fontId="3" fillId="4" borderId="12" xfId="0" applyFont="1" applyFill="1" applyBorder="1" applyAlignment="1" applyProtection="1">
      <alignment horizontal="center" vertical="center" textRotation="90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textRotation="90"/>
    </xf>
    <xf numFmtId="0" fontId="3" fillId="4" borderId="12" xfId="0" applyFont="1" applyFill="1" applyBorder="1" applyAlignment="1" applyProtection="1">
      <alignment horizontal="center" textRotation="90" wrapText="1"/>
    </xf>
    <xf numFmtId="0" fontId="6" fillId="4" borderId="1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6" fillId="4" borderId="12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/>
    </xf>
    <xf numFmtId="0" fontId="39" fillId="4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 indent="1"/>
    </xf>
    <xf numFmtId="0" fontId="31" fillId="4" borderId="12" xfId="0" applyFont="1" applyFill="1" applyBorder="1" applyAlignment="1">
      <alignment horizontal="center" vertical="center"/>
    </xf>
    <xf numFmtId="0" fontId="34" fillId="17" borderId="16" xfId="0" applyFont="1" applyFill="1" applyBorder="1" applyAlignment="1">
      <alignment horizontal="center" vertical="center" wrapText="1"/>
    </xf>
    <xf numFmtId="0" fontId="34" fillId="17" borderId="17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4" borderId="1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4" borderId="19" xfId="0" applyFont="1" applyFill="1" applyBorder="1" applyAlignment="1">
      <alignment horizontal="center" vertical="center" wrapText="1"/>
    </xf>
    <xf numFmtId="0" fontId="34" fillId="4" borderId="2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/>
    </xf>
    <xf numFmtId="0" fontId="0" fillId="0" borderId="7" xfId="0" applyBorder="1"/>
    <xf numFmtId="0" fontId="4" fillId="4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4" fillId="17" borderId="5" xfId="0" applyFont="1" applyFill="1" applyBorder="1" applyAlignment="1">
      <alignment horizontal="center" vertical="center" wrapText="1"/>
    </xf>
    <xf numFmtId="0" fontId="34" fillId="17" borderId="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23" xfId="0" applyFont="1" applyFill="1" applyBorder="1" applyAlignment="1">
      <alignment horizontal="center" vertical="center" textRotation="90" wrapText="1"/>
    </xf>
    <xf numFmtId="0" fontId="43" fillId="17" borderId="5" xfId="0" applyFont="1" applyFill="1" applyBorder="1" applyAlignment="1">
      <alignment horizontal="center" vertical="center" wrapText="1"/>
    </xf>
    <xf numFmtId="0" fontId="43" fillId="17" borderId="6" xfId="0" applyFont="1" applyFill="1" applyBorder="1" applyAlignment="1">
      <alignment horizontal="center" vertical="center" wrapText="1"/>
    </xf>
    <xf numFmtId="0" fontId="43" fillId="17" borderId="7" xfId="0" applyFont="1" applyFill="1" applyBorder="1" applyAlignment="1">
      <alignment horizontal="center" vertical="center" wrapText="1"/>
    </xf>
    <xf numFmtId="0" fontId="34" fillId="17" borderId="3" xfId="0" applyFont="1" applyFill="1" applyBorder="1" applyAlignment="1">
      <alignment horizontal="center" vertical="center" wrapText="1"/>
    </xf>
    <xf numFmtId="0" fontId="34" fillId="17" borderId="4" xfId="0" applyFont="1" applyFill="1" applyBorder="1" applyAlignment="1">
      <alignment horizontal="center" vertical="center" wrapText="1"/>
    </xf>
    <xf numFmtId="0" fontId="34" fillId="17" borderId="9" xfId="0" applyFont="1" applyFill="1" applyBorder="1" applyAlignment="1">
      <alignment horizontal="center" vertical="center" wrapText="1"/>
    </xf>
    <xf numFmtId="0" fontId="34" fillId="17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</cellXfs>
  <cellStyles count="3">
    <cellStyle name="Акцент3" xfId="1" builtinId="37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AkmJizzax" TargetMode="External"/><Relationship Id="rId2" Type="http://schemas.openxmlformats.org/officeDocument/2006/relationships/hyperlink" Target="https://shrashidovakm.uz/" TargetMode="External"/><Relationship Id="rId1" Type="http://schemas.openxmlformats.org/officeDocument/2006/relationships/hyperlink" Target="https://www.facebook.com/sharof.rashidov.tuman.akm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t.me/SH_RASHIDOV_tuman_ak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topLeftCell="A34" zoomScale="86" zoomScaleNormal="86" workbookViewId="0">
      <selection activeCell="B51" sqref="B51"/>
    </sheetView>
  </sheetViews>
  <sheetFormatPr defaultColWidth="22.85546875" defaultRowHeight="15" x14ac:dyDescent="0.25"/>
  <cols>
    <col min="1" max="1" width="7.28515625" customWidth="1"/>
    <col min="2" max="2" width="31.7109375" customWidth="1"/>
    <col min="3" max="3" width="12" customWidth="1"/>
    <col min="4" max="4" width="14" customWidth="1"/>
    <col min="5" max="6" width="8.42578125" customWidth="1"/>
    <col min="7" max="7" width="7.28515625" customWidth="1"/>
    <col min="8" max="8" width="7.7109375" customWidth="1"/>
    <col min="9" max="9" width="9.140625" customWidth="1"/>
    <col min="10" max="10" width="9.42578125" customWidth="1"/>
    <col min="11" max="11" width="11.140625" customWidth="1"/>
    <col min="12" max="12" width="6.5703125" customWidth="1"/>
    <col min="13" max="13" width="8.42578125" customWidth="1"/>
    <col min="14" max="14" width="17.140625" customWidth="1"/>
    <col min="15" max="15" width="17" customWidth="1"/>
  </cols>
  <sheetData>
    <row r="2" spans="1:17" ht="34.5" customHeight="1" x14ac:dyDescent="0.3">
      <c r="A2" s="354" t="s">
        <v>504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55" t="s">
        <v>0</v>
      </c>
      <c r="O4" s="355"/>
    </row>
    <row r="5" spans="1:17" ht="15" customHeight="1" x14ac:dyDescent="0.25">
      <c r="A5" s="356" t="s">
        <v>1</v>
      </c>
      <c r="B5" s="356" t="s">
        <v>2</v>
      </c>
      <c r="C5" s="359" t="s">
        <v>3</v>
      </c>
      <c r="D5" s="360"/>
      <c r="E5" s="359" t="s">
        <v>4</v>
      </c>
      <c r="F5" s="360"/>
      <c r="G5" s="359" t="s">
        <v>5</v>
      </c>
      <c r="H5" s="360"/>
      <c r="I5" s="363" t="s">
        <v>6</v>
      </c>
      <c r="J5" s="364"/>
      <c r="K5" s="365"/>
      <c r="L5" s="366" t="s">
        <v>7</v>
      </c>
      <c r="M5" s="367"/>
      <c r="N5" s="366" t="s">
        <v>8</v>
      </c>
      <c r="O5" s="367"/>
    </row>
    <row r="6" spans="1:17" ht="15" customHeight="1" x14ac:dyDescent="0.25">
      <c r="A6" s="357"/>
      <c r="B6" s="357"/>
      <c r="C6" s="361"/>
      <c r="D6" s="362"/>
      <c r="E6" s="361"/>
      <c r="F6" s="362"/>
      <c r="G6" s="361"/>
      <c r="H6" s="362"/>
      <c r="I6" s="373" t="s">
        <v>9</v>
      </c>
      <c r="J6" s="374"/>
      <c r="K6" s="375" t="s">
        <v>10</v>
      </c>
      <c r="L6" s="368"/>
      <c r="M6" s="369"/>
      <c r="N6" s="368"/>
      <c r="O6" s="369"/>
    </row>
    <row r="7" spans="1:17" ht="15" customHeight="1" x14ac:dyDescent="0.25">
      <c r="A7" s="357"/>
      <c r="B7" s="357"/>
      <c r="C7" s="370" t="s">
        <v>11</v>
      </c>
      <c r="D7" s="370" t="s">
        <v>12</v>
      </c>
      <c r="E7" s="370" t="s">
        <v>11</v>
      </c>
      <c r="F7" s="370" t="s">
        <v>12</v>
      </c>
      <c r="G7" s="370" t="s">
        <v>11</v>
      </c>
      <c r="H7" s="370" t="s">
        <v>12</v>
      </c>
      <c r="I7" s="370" t="s">
        <v>11</v>
      </c>
      <c r="J7" s="370" t="s">
        <v>12</v>
      </c>
      <c r="K7" s="376"/>
      <c r="L7" s="370" t="s">
        <v>11</v>
      </c>
      <c r="M7" s="370" t="s">
        <v>12</v>
      </c>
      <c r="N7" s="370" t="str">
        <f>+L7</f>
        <v>nomda</v>
      </c>
      <c r="O7" s="370" t="str">
        <f>+M7</f>
        <v>nusxada</v>
      </c>
    </row>
    <row r="8" spans="1:17" x14ac:dyDescent="0.25">
      <c r="A8" s="357"/>
      <c r="B8" s="357"/>
      <c r="C8" s="371"/>
      <c r="D8" s="371"/>
      <c r="E8" s="371"/>
      <c r="F8" s="371"/>
      <c r="G8" s="371"/>
      <c r="H8" s="371"/>
      <c r="I8" s="371"/>
      <c r="J8" s="371"/>
      <c r="K8" s="376"/>
      <c r="L8" s="371"/>
      <c r="M8" s="371"/>
      <c r="N8" s="371"/>
      <c r="O8" s="371"/>
    </row>
    <row r="9" spans="1:17" x14ac:dyDescent="0.25">
      <c r="A9" s="358"/>
      <c r="B9" s="358"/>
      <c r="C9" s="372"/>
      <c r="D9" s="372"/>
      <c r="E9" s="372"/>
      <c r="F9" s="372"/>
      <c r="G9" s="372"/>
      <c r="H9" s="372"/>
      <c r="I9" s="372"/>
      <c r="J9" s="372"/>
      <c r="K9" s="377"/>
      <c r="L9" s="372"/>
      <c r="M9" s="372"/>
      <c r="N9" s="372"/>
      <c r="O9" s="372"/>
    </row>
    <row r="10" spans="1:17" ht="15.75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18</v>
      </c>
      <c r="G10" s="4" t="s">
        <v>19</v>
      </c>
      <c r="H10" s="4" t="s">
        <v>20</v>
      </c>
      <c r="I10" s="4" t="s">
        <v>21</v>
      </c>
      <c r="J10" s="4" t="s">
        <v>22</v>
      </c>
      <c r="K10" s="5" t="s">
        <v>23</v>
      </c>
      <c r="L10" s="5" t="s">
        <v>24</v>
      </c>
      <c r="M10" s="5" t="s">
        <v>25</v>
      </c>
      <c r="N10" s="5" t="s">
        <v>26</v>
      </c>
      <c r="O10" s="5" t="s">
        <v>27</v>
      </c>
    </row>
    <row r="11" spans="1:17" ht="15.75" x14ac:dyDescent="0.25">
      <c r="A11" s="6">
        <v>1</v>
      </c>
      <c r="B11" s="7" t="s">
        <v>28</v>
      </c>
      <c r="C11" s="8">
        <f>C13+C14+C15+C16+C17</f>
        <v>14539</v>
      </c>
      <c r="D11" s="8">
        <f t="shared" ref="D11:M11" si="0">D13+D14+D15+D16+D17</f>
        <v>22952</v>
      </c>
      <c r="E11" s="8">
        <f t="shared" si="0"/>
        <v>2</v>
      </c>
      <c r="F11" s="8">
        <f t="shared" si="0"/>
        <v>2</v>
      </c>
      <c r="G11" s="8">
        <f>G13+G14+G15+G16+G17</f>
        <v>11</v>
      </c>
      <c r="H11" s="8">
        <f>H13+H14+H15+H16+H17</f>
        <v>16</v>
      </c>
      <c r="I11" s="8">
        <f t="shared" si="0"/>
        <v>130</v>
      </c>
      <c r="J11" s="8">
        <f t="shared" si="0"/>
        <v>260</v>
      </c>
      <c r="K11" s="9">
        <f t="shared" si="0"/>
        <v>0</v>
      </c>
      <c r="L11" s="8">
        <f t="shared" si="0"/>
        <v>0</v>
      </c>
      <c r="M11" s="8">
        <f t="shared" si="0"/>
        <v>0</v>
      </c>
      <c r="N11" s="8">
        <f>C11+E11+G11+I11+L11</f>
        <v>14682</v>
      </c>
      <c r="O11" s="8">
        <f>D11+F11+H11+J11+M11</f>
        <v>23230</v>
      </c>
      <c r="P11" s="276"/>
      <c r="Q11" s="277"/>
    </row>
    <row r="12" spans="1:17" ht="15.75" x14ac:dyDescent="0.25">
      <c r="A12" s="10"/>
      <c r="B12" s="11" t="s">
        <v>29</v>
      </c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3"/>
      <c r="N12" s="14"/>
      <c r="O12" s="15"/>
    </row>
    <row r="13" spans="1:17" ht="15.75" x14ac:dyDescent="0.25">
      <c r="A13" s="16" t="s">
        <v>30</v>
      </c>
      <c r="B13" s="17" t="s">
        <v>31</v>
      </c>
      <c r="C13" s="18">
        <v>2490</v>
      </c>
      <c r="D13" s="18">
        <v>4450</v>
      </c>
      <c r="E13" s="12"/>
      <c r="F13" s="12"/>
      <c r="G13" s="12">
        <v>11</v>
      </c>
      <c r="H13" s="12">
        <v>16</v>
      </c>
      <c r="I13" s="12">
        <v>65</v>
      </c>
      <c r="J13" s="12">
        <v>130</v>
      </c>
      <c r="K13" s="19"/>
      <c r="L13" s="13"/>
      <c r="M13" s="13"/>
      <c r="N13" s="20">
        <f>C13+E13+G13+I13+L13</f>
        <v>2566</v>
      </c>
      <c r="O13" s="21">
        <f>D13+F13+H13+J13+M13</f>
        <v>4596</v>
      </c>
    </row>
    <row r="14" spans="1:17" ht="15.75" x14ac:dyDescent="0.25">
      <c r="A14" s="16" t="s">
        <v>32</v>
      </c>
      <c r="B14" s="17" t="s">
        <v>33</v>
      </c>
      <c r="C14" s="18">
        <v>0</v>
      </c>
      <c r="D14" s="18"/>
      <c r="E14" s="12"/>
      <c r="F14" s="12"/>
      <c r="G14" s="12"/>
      <c r="H14" s="12"/>
      <c r="I14" s="12"/>
      <c r="J14" s="12"/>
      <c r="K14" s="19"/>
      <c r="L14" s="13"/>
      <c r="M14" s="13"/>
      <c r="N14" s="20">
        <f>C14+E14+G14+I14+L14</f>
        <v>0</v>
      </c>
      <c r="O14" s="21">
        <f t="shared" ref="O14:O21" si="1">D14+F14+H14+J14+M14</f>
        <v>0</v>
      </c>
    </row>
    <row r="15" spans="1:17" ht="15.75" x14ac:dyDescent="0.25">
      <c r="A15" s="16" t="s">
        <v>34</v>
      </c>
      <c r="B15" s="17" t="s">
        <v>35</v>
      </c>
      <c r="C15" s="18">
        <v>70</v>
      </c>
      <c r="D15" s="18">
        <v>140</v>
      </c>
      <c r="E15" s="12"/>
      <c r="F15" s="12"/>
      <c r="G15" s="12"/>
      <c r="H15" s="12"/>
      <c r="I15" s="12"/>
      <c r="J15" s="12"/>
      <c r="K15" s="19"/>
      <c r="L15" s="13"/>
      <c r="M15" s="13"/>
      <c r="N15" s="20">
        <f>C15+E15+G15+I15+L15</f>
        <v>70</v>
      </c>
      <c r="O15" s="21">
        <f t="shared" si="1"/>
        <v>140</v>
      </c>
    </row>
    <row r="16" spans="1:17" ht="15.75" x14ac:dyDescent="0.25">
      <c r="A16" s="16" t="s">
        <v>36</v>
      </c>
      <c r="B16" s="17" t="s">
        <v>37</v>
      </c>
      <c r="C16" s="18">
        <v>0</v>
      </c>
      <c r="D16" s="18"/>
      <c r="E16" s="12"/>
      <c r="F16" s="12"/>
      <c r="G16" s="12"/>
      <c r="H16" s="12"/>
      <c r="I16" s="12"/>
      <c r="J16" s="12"/>
      <c r="K16" s="19"/>
      <c r="L16" s="13"/>
      <c r="M16" s="13"/>
      <c r="N16" s="20">
        <f>C16+E16+G16+I16+L16</f>
        <v>0</v>
      </c>
      <c r="O16" s="21">
        <f t="shared" si="1"/>
        <v>0</v>
      </c>
    </row>
    <row r="17" spans="1:15" ht="15.75" x14ac:dyDescent="0.25">
      <c r="A17" s="16" t="s">
        <v>38</v>
      </c>
      <c r="B17" s="17" t="s">
        <v>39</v>
      </c>
      <c r="C17" s="18">
        <v>11979</v>
      </c>
      <c r="D17" s="18">
        <v>18362</v>
      </c>
      <c r="E17" s="12">
        <v>2</v>
      </c>
      <c r="F17" s="12">
        <v>2</v>
      </c>
      <c r="G17" s="12"/>
      <c r="H17" s="12"/>
      <c r="I17" s="12">
        <v>65</v>
      </c>
      <c r="J17" s="12">
        <v>130</v>
      </c>
      <c r="K17" s="19"/>
      <c r="L17" s="13"/>
      <c r="M17" s="13"/>
      <c r="N17" s="20">
        <f>C17+E17+G17+I17+L17</f>
        <v>12046</v>
      </c>
      <c r="O17" s="21">
        <f t="shared" si="1"/>
        <v>18494</v>
      </c>
    </row>
    <row r="18" spans="1:15" ht="15.75" x14ac:dyDescent="0.25">
      <c r="A18" s="16"/>
      <c r="B18" s="11" t="s">
        <v>29</v>
      </c>
      <c r="C18" s="18"/>
      <c r="D18" s="18"/>
      <c r="E18" s="12"/>
      <c r="F18" s="12"/>
      <c r="G18" s="12"/>
      <c r="H18" s="12"/>
      <c r="I18" s="12"/>
      <c r="J18" s="12"/>
      <c r="K18" s="12"/>
      <c r="L18" s="13"/>
      <c r="M18" s="13"/>
      <c r="N18" s="22"/>
      <c r="O18" s="23"/>
    </row>
    <row r="19" spans="1:15" ht="15.75" x14ac:dyDescent="0.25">
      <c r="A19" s="24"/>
      <c r="B19" s="25" t="s">
        <v>40</v>
      </c>
      <c r="C19" s="26">
        <v>394</v>
      </c>
      <c r="D19" s="26">
        <v>588</v>
      </c>
      <c r="E19" s="27"/>
      <c r="F19" s="27"/>
      <c r="G19" s="27"/>
      <c r="H19" s="27"/>
      <c r="I19" s="27"/>
      <c r="J19" s="27"/>
      <c r="K19" s="28"/>
      <c r="L19" s="29"/>
      <c r="M19" s="29"/>
      <c r="N19" s="20">
        <f t="shared" ref="N19:O58" si="2">C19+E19+G19+I19+L19</f>
        <v>394</v>
      </c>
      <c r="O19" s="21">
        <f t="shared" si="1"/>
        <v>588</v>
      </c>
    </row>
    <row r="20" spans="1:15" ht="15.75" x14ac:dyDescent="0.25">
      <c r="A20" s="16"/>
      <c r="B20" s="30" t="s">
        <v>41</v>
      </c>
      <c r="C20" s="26">
        <v>2029</v>
      </c>
      <c r="D20" s="26">
        <v>3891</v>
      </c>
      <c r="E20" s="27"/>
      <c r="F20" s="27"/>
      <c r="G20" s="27"/>
      <c r="H20" s="27"/>
      <c r="I20" s="27">
        <v>50</v>
      </c>
      <c r="J20" s="27">
        <v>50</v>
      </c>
      <c r="K20" s="28"/>
      <c r="L20" s="29"/>
      <c r="M20" s="29"/>
      <c r="N20" s="20">
        <f t="shared" si="2"/>
        <v>2079</v>
      </c>
      <c r="O20" s="21">
        <f t="shared" si="1"/>
        <v>3941</v>
      </c>
    </row>
    <row r="21" spans="1:15" ht="15.75" x14ac:dyDescent="0.25">
      <c r="A21" s="16"/>
      <c r="B21" s="30" t="s">
        <v>42</v>
      </c>
      <c r="C21" s="27"/>
      <c r="D21" s="27"/>
      <c r="E21" s="27"/>
      <c r="F21" s="27"/>
      <c r="G21" s="27"/>
      <c r="H21" s="27"/>
      <c r="I21" s="27"/>
      <c r="J21" s="27"/>
      <c r="K21" s="28"/>
      <c r="L21" s="29"/>
      <c r="M21" s="29"/>
      <c r="N21" s="20">
        <f t="shared" si="2"/>
        <v>0</v>
      </c>
      <c r="O21" s="21">
        <f t="shared" si="1"/>
        <v>0</v>
      </c>
    </row>
    <row r="22" spans="1:15" ht="15.75" x14ac:dyDescent="0.25">
      <c r="A22" s="31" t="s">
        <v>43</v>
      </c>
      <c r="B22" s="7" t="s">
        <v>44</v>
      </c>
      <c r="C22" s="32">
        <f>C23+C24+C25+C26+C27+C28+C29+C30+C31+C32</f>
        <v>14539</v>
      </c>
      <c r="D22" s="32">
        <f t="shared" ref="D22:M22" si="3">D23+D24+D25+D26+D27+D28+D29+D30+D31+D32</f>
        <v>22952</v>
      </c>
      <c r="E22" s="32">
        <f t="shared" si="3"/>
        <v>2</v>
      </c>
      <c r="F22" s="32">
        <f t="shared" si="3"/>
        <v>2</v>
      </c>
      <c r="G22" s="32">
        <f t="shared" si="3"/>
        <v>11</v>
      </c>
      <c r="H22" s="32">
        <f t="shared" si="3"/>
        <v>16</v>
      </c>
      <c r="I22" s="32">
        <f t="shared" si="3"/>
        <v>130</v>
      </c>
      <c r="J22" s="32">
        <f t="shared" si="3"/>
        <v>260</v>
      </c>
      <c r="K22" s="33">
        <f>K23+K24+K25+K26+K27+K28+K29+K30+K31+K32</f>
        <v>0</v>
      </c>
      <c r="L22" s="32">
        <f t="shared" si="3"/>
        <v>0</v>
      </c>
      <c r="M22" s="32">
        <f t="shared" si="3"/>
        <v>0</v>
      </c>
      <c r="N22" s="32">
        <f t="shared" si="2"/>
        <v>14682</v>
      </c>
      <c r="O22" s="32">
        <f>D22+F22+H22+J22+M22</f>
        <v>23230</v>
      </c>
    </row>
    <row r="23" spans="1:15" ht="15.75" x14ac:dyDescent="0.25">
      <c r="A23" s="34" t="s">
        <v>45</v>
      </c>
      <c r="B23" s="17" t="s">
        <v>46</v>
      </c>
      <c r="C23" s="35">
        <v>361</v>
      </c>
      <c r="D23" s="35">
        <v>1110</v>
      </c>
      <c r="E23" s="36"/>
      <c r="F23" s="36"/>
      <c r="G23" s="36"/>
      <c r="H23" s="35"/>
      <c r="I23" s="35">
        <v>125</v>
      </c>
      <c r="J23" s="35">
        <v>250</v>
      </c>
      <c r="K23" s="37"/>
      <c r="L23" s="38"/>
      <c r="M23" s="38"/>
      <c r="N23" s="39">
        <f t="shared" si="2"/>
        <v>486</v>
      </c>
      <c r="O23" s="32">
        <f t="shared" si="2"/>
        <v>1360</v>
      </c>
    </row>
    <row r="24" spans="1:15" ht="15.75" x14ac:dyDescent="0.25">
      <c r="A24" s="34" t="s">
        <v>47</v>
      </c>
      <c r="B24" s="17" t="s">
        <v>48</v>
      </c>
      <c r="C24" s="35">
        <v>117</v>
      </c>
      <c r="D24" s="35">
        <v>205</v>
      </c>
      <c r="E24" s="40"/>
      <c r="F24" s="40"/>
      <c r="G24" s="40"/>
      <c r="H24" s="40"/>
      <c r="I24" s="40"/>
      <c r="J24" s="40"/>
      <c r="K24" s="41"/>
      <c r="L24" s="38"/>
      <c r="M24" s="38"/>
      <c r="N24" s="39">
        <f t="shared" si="2"/>
        <v>117</v>
      </c>
      <c r="O24" s="32">
        <f t="shared" si="2"/>
        <v>205</v>
      </c>
    </row>
    <row r="25" spans="1:15" ht="15.75" x14ac:dyDescent="0.25">
      <c r="A25" s="34" t="s">
        <v>49</v>
      </c>
      <c r="B25" s="17" t="s">
        <v>50</v>
      </c>
      <c r="C25" s="35">
        <v>0</v>
      </c>
      <c r="D25" s="35"/>
      <c r="E25" s="40"/>
      <c r="F25" s="40"/>
      <c r="G25" s="40"/>
      <c r="H25" s="40"/>
      <c r="I25" s="40"/>
      <c r="J25" s="40"/>
      <c r="K25" s="41"/>
      <c r="L25" s="38"/>
      <c r="M25" s="38"/>
      <c r="N25" s="39">
        <f t="shared" si="2"/>
        <v>0</v>
      </c>
      <c r="O25" s="32">
        <f t="shared" si="2"/>
        <v>0</v>
      </c>
    </row>
    <row r="26" spans="1:15" ht="15.75" x14ac:dyDescent="0.25">
      <c r="A26" s="34" t="s">
        <v>51</v>
      </c>
      <c r="B26" s="42" t="s">
        <v>52</v>
      </c>
      <c r="C26" s="35">
        <v>1193</v>
      </c>
      <c r="D26" s="35">
        <v>2821</v>
      </c>
      <c r="E26" s="40">
        <v>2</v>
      </c>
      <c r="F26" s="40">
        <v>2</v>
      </c>
      <c r="G26" s="40">
        <v>11</v>
      </c>
      <c r="H26" s="40">
        <v>16</v>
      </c>
      <c r="I26" s="40"/>
      <c r="J26" s="40"/>
      <c r="K26" s="41"/>
      <c r="L26" s="38"/>
      <c r="M26" s="38"/>
      <c r="N26" s="39">
        <f t="shared" si="2"/>
        <v>1206</v>
      </c>
      <c r="O26" s="32">
        <f t="shared" si="2"/>
        <v>2839</v>
      </c>
    </row>
    <row r="27" spans="1:15" ht="15.75" x14ac:dyDescent="0.25">
      <c r="A27" s="34" t="s">
        <v>53</v>
      </c>
      <c r="B27" s="43" t="s">
        <v>54</v>
      </c>
      <c r="C27" s="44" t="s">
        <v>55</v>
      </c>
      <c r="D27" s="44" t="s">
        <v>56</v>
      </c>
      <c r="E27" s="45"/>
      <c r="F27" s="45"/>
      <c r="G27" s="45"/>
      <c r="H27" s="45"/>
      <c r="I27" s="45"/>
      <c r="J27" s="45"/>
      <c r="K27" s="46"/>
      <c r="L27" s="38"/>
      <c r="M27" s="38"/>
      <c r="N27" s="32">
        <f t="shared" si="2"/>
        <v>150</v>
      </c>
      <c r="O27" s="32">
        <f t="shared" si="2"/>
        <v>1427</v>
      </c>
    </row>
    <row r="28" spans="1:15" ht="30" x14ac:dyDescent="0.25">
      <c r="A28" s="34" t="s">
        <v>57</v>
      </c>
      <c r="B28" s="47" t="s">
        <v>58</v>
      </c>
      <c r="C28" s="35">
        <v>200</v>
      </c>
      <c r="D28" s="35">
        <v>970</v>
      </c>
      <c r="E28" s="35"/>
      <c r="F28" s="40"/>
      <c r="G28" s="40"/>
      <c r="H28" s="40"/>
      <c r="I28" s="40"/>
      <c r="J28" s="40"/>
      <c r="K28" s="41"/>
      <c r="L28" s="38"/>
      <c r="M28" s="38"/>
      <c r="N28" s="39">
        <f t="shared" si="2"/>
        <v>200</v>
      </c>
      <c r="O28" s="32">
        <f t="shared" si="2"/>
        <v>970</v>
      </c>
    </row>
    <row r="29" spans="1:15" ht="15.75" x14ac:dyDescent="0.25">
      <c r="A29" s="34" t="s">
        <v>59</v>
      </c>
      <c r="B29" s="48" t="s">
        <v>60</v>
      </c>
      <c r="C29" s="35">
        <v>155</v>
      </c>
      <c r="D29" s="35">
        <v>317</v>
      </c>
      <c r="E29" s="35"/>
      <c r="F29" s="36"/>
      <c r="G29" s="36"/>
      <c r="H29" s="40"/>
      <c r="I29" s="40"/>
      <c r="J29" s="40"/>
      <c r="K29" s="41"/>
      <c r="L29" s="38"/>
      <c r="M29" s="38"/>
      <c r="N29" s="39">
        <f t="shared" si="2"/>
        <v>155</v>
      </c>
      <c r="O29" s="32">
        <f t="shared" si="2"/>
        <v>317</v>
      </c>
    </row>
    <row r="30" spans="1:15" ht="15.75" x14ac:dyDescent="0.25">
      <c r="A30" s="34" t="s">
        <v>61</v>
      </c>
      <c r="B30" s="49" t="s">
        <v>62</v>
      </c>
      <c r="C30" s="35">
        <v>200</v>
      </c>
      <c r="D30" s="35">
        <v>386</v>
      </c>
      <c r="E30" s="40"/>
      <c r="F30" s="40"/>
      <c r="G30" s="40"/>
      <c r="H30" s="40"/>
      <c r="I30" s="40"/>
      <c r="J30" s="40"/>
      <c r="K30" s="41"/>
      <c r="L30" s="38"/>
      <c r="M30" s="38"/>
      <c r="N30" s="39">
        <f t="shared" si="2"/>
        <v>200</v>
      </c>
      <c r="O30" s="32">
        <f t="shared" si="2"/>
        <v>386</v>
      </c>
    </row>
    <row r="31" spans="1:15" ht="15.75" x14ac:dyDescent="0.25">
      <c r="A31" s="34" t="s">
        <v>63</v>
      </c>
      <c r="B31" s="49" t="s">
        <v>64</v>
      </c>
      <c r="C31" s="35">
        <v>12084</v>
      </c>
      <c r="D31" s="35">
        <v>15432</v>
      </c>
      <c r="E31" s="40"/>
      <c r="F31" s="40"/>
      <c r="G31" s="40"/>
      <c r="H31" s="40"/>
      <c r="I31" s="35">
        <v>5</v>
      </c>
      <c r="J31" s="35">
        <v>10</v>
      </c>
      <c r="K31" s="50"/>
      <c r="L31" s="38"/>
      <c r="M31" s="38"/>
      <c r="N31" s="39">
        <f t="shared" si="2"/>
        <v>12089</v>
      </c>
      <c r="O31" s="32">
        <f t="shared" si="2"/>
        <v>15442</v>
      </c>
    </row>
    <row r="32" spans="1:15" ht="15.75" x14ac:dyDescent="0.25">
      <c r="A32" s="34" t="s">
        <v>65</v>
      </c>
      <c r="B32" s="51" t="s">
        <v>66</v>
      </c>
      <c r="C32" s="35">
        <v>79</v>
      </c>
      <c r="D32" s="35">
        <v>284</v>
      </c>
      <c r="E32" s="40"/>
      <c r="F32" s="40"/>
      <c r="G32" s="40"/>
      <c r="H32" s="40"/>
      <c r="I32" s="40"/>
      <c r="J32" s="40"/>
      <c r="K32" s="41"/>
      <c r="L32" s="38"/>
      <c r="M32" s="38"/>
      <c r="N32" s="39">
        <f t="shared" si="2"/>
        <v>79</v>
      </c>
      <c r="O32" s="32">
        <f t="shared" si="2"/>
        <v>284</v>
      </c>
    </row>
    <row r="33" spans="1:15" ht="15.75" x14ac:dyDescent="0.25">
      <c r="A33" s="52" t="s">
        <v>67</v>
      </c>
      <c r="B33" s="53" t="s">
        <v>68</v>
      </c>
      <c r="C33" s="8">
        <f>C34+C37+C43</f>
        <v>14539</v>
      </c>
      <c r="D33" s="8">
        <f t="shared" ref="D33:M33" si="4">D34+D37+D43</f>
        <v>22952</v>
      </c>
      <c r="E33" s="8">
        <f t="shared" si="4"/>
        <v>2</v>
      </c>
      <c r="F33" s="8">
        <f t="shared" si="4"/>
        <v>2</v>
      </c>
      <c r="G33" s="8">
        <f t="shared" si="4"/>
        <v>11</v>
      </c>
      <c r="H33" s="8">
        <f t="shared" si="4"/>
        <v>16</v>
      </c>
      <c r="I33" s="8">
        <f t="shared" si="4"/>
        <v>130</v>
      </c>
      <c r="J33" s="8">
        <f t="shared" si="4"/>
        <v>260</v>
      </c>
      <c r="K33" s="9">
        <f t="shared" si="4"/>
        <v>0</v>
      </c>
      <c r="L33" s="8">
        <f t="shared" si="4"/>
        <v>0</v>
      </c>
      <c r="M33" s="8">
        <f t="shared" si="4"/>
        <v>0</v>
      </c>
      <c r="N33" s="8">
        <f t="shared" si="2"/>
        <v>14682</v>
      </c>
      <c r="O33" s="8">
        <f>D33+F33+H33+J33+M33</f>
        <v>23230</v>
      </c>
    </row>
    <row r="34" spans="1:15" ht="15.75" x14ac:dyDescent="0.25">
      <c r="A34" s="54" t="s">
        <v>69</v>
      </c>
      <c r="B34" s="55" t="s">
        <v>70</v>
      </c>
      <c r="C34" s="56">
        <f>C35+C36</f>
        <v>13937</v>
      </c>
      <c r="D34" s="56">
        <f t="shared" ref="D34:O34" si="5">D35+D36</f>
        <v>20578</v>
      </c>
      <c r="E34" s="56">
        <f t="shared" si="5"/>
        <v>2</v>
      </c>
      <c r="F34" s="56">
        <f t="shared" si="5"/>
        <v>2</v>
      </c>
      <c r="G34" s="56">
        <f t="shared" si="5"/>
        <v>11</v>
      </c>
      <c r="H34" s="56">
        <f t="shared" si="5"/>
        <v>16</v>
      </c>
      <c r="I34" s="56">
        <f t="shared" si="5"/>
        <v>130</v>
      </c>
      <c r="J34" s="56">
        <f t="shared" si="5"/>
        <v>260</v>
      </c>
      <c r="K34" s="9">
        <f t="shared" si="5"/>
        <v>0</v>
      </c>
      <c r="L34" s="56">
        <f t="shared" si="5"/>
        <v>0</v>
      </c>
      <c r="M34" s="56">
        <f t="shared" si="5"/>
        <v>0</v>
      </c>
      <c r="N34" s="8">
        <f t="shared" si="5"/>
        <v>14080</v>
      </c>
      <c r="O34" s="8">
        <f t="shared" si="5"/>
        <v>20856</v>
      </c>
    </row>
    <row r="35" spans="1:15" ht="15.75" x14ac:dyDescent="0.25">
      <c r="A35" s="16" t="s">
        <v>71</v>
      </c>
      <c r="B35" s="51" t="s">
        <v>72</v>
      </c>
      <c r="C35" s="35">
        <v>2061</v>
      </c>
      <c r="D35" s="35">
        <v>5925</v>
      </c>
      <c r="E35" s="35">
        <v>2</v>
      </c>
      <c r="F35" s="35">
        <v>2</v>
      </c>
      <c r="G35" s="35"/>
      <c r="H35" s="35"/>
      <c r="I35" s="35">
        <v>130</v>
      </c>
      <c r="J35" s="35">
        <v>260</v>
      </c>
      <c r="K35" s="57"/>
      <c r="L35" s="58"/>
      <c r="M35" s="58"/>
      <c r="N35" s="8">
        <f t="shared" si="2"/>
        <v>2193</v>
      </c>
      <c r="O35" s="8">
        <f t="shared" si="2"/>
        <v>6187</v>
      </c>
    </row>
    <row r="36" spans="1:15" ht="15.75" x14ac:dyDescent="0.25">
      <c r="A36" s="16" t="s">
        <v>73</v>
      </c>
      <c r="B36" s="51" t="s">
        <v>74</v>
      </c>
      <c r="C36" s="35">
        <v>11876</v>
      </c>
      <c r="D36" s="35">
        <v>14653</v>
      </c>
      <c r="E36" s="35"/>
      <c r="F36" s="35"/>
      <c r="G36" s="35">
        <v>11</v>
      </c>
      <c r="H36" s="35">
        <v>16</v>
      </c>
      <c r="I36" s="35"/>
      <c r="J36" s="35"/>
      <c r="K36" s="57"/>
      <c r="L36" s="58"/>
      <c r="M36" s="58"/>
      <c r="N36" s="8">
        <f t="shared" si="2"/>
        <v>11887</v>
      </c>
      <c r="O36" s="8">
        <f t="shared" si="2"/>
        <v>14669</v>
      </c>
    </row>
    <row r="37" spans="1:15" ht="15.75" x14ac:dyDescent="0.25">
      <c r="A37" s="54" t="s">
        <v>75</v>
      </c>
      <c r="B37" s="55" t="s">
        <v>76</v>
      </c>
      <c r="C37" s="59">
        <f>C38+C39+C40+C41+C42</f>
        <v>6</v>
      </c>
      <c r="D37" s="59">
        <f t="shared" ref="D37:M37" si="6">D38+D39+D40+D41+D42</f>
        <v>102</v>
      </c>
      <c r="E37" s="59">
        <f t="shared" si="6"/>
        <v>0</v>
      </c>
      <c r="F37" s="59">
        <f t="shared" si="6"/>
        <v>0</v>
      </c>
      <c r="G37" s="59">
        <f t="shared" si="6"/>
        <v>0</v>
      </c>
      <c r="H37" s="59">
        <f t="shared" si="6"/>
        <v>0</v>
      </c>
      <c r="I37" s="59">
        <f t="shared" si="6"/>
        <v>0</v>
      </c>
      <c r="J37" s="59">
        <f t="shared" si="6"/>
        <v>0</v>
      </c>
      <c r="K37" s="60">
        <f t="shared" si="6"/>
        <v>0</v>
      </c>
      <c r="L37" s="59">
        <f t="shared" si="6"/>
        <v>0</v>
      </c>
      <c r="M37" s="59">
        <f t="shared" si="6"/>
        <v>0</v>
      </c>
      <c r="N37" s="8">
        <f t="shared" si="2"/>
        <v>6</v>
      </c>
      <c r="O37" s="8">
        <f t="shared" si="2"/>
        <v>102</v>
      </c>
    </row>
    <row r="38" spans="1:15" ht="15.75" x14ac:dyDescent="0.25">
      <c r="A38" s="16" t="s">
        <v>77</v>
      </c>
      <c r="B38" s="51" t="s">
        <v>78</v>
      </c>
      <c r="C38" s="61"/>
      <c r="D38" s="61"/>
      <c r="E38" s="62"/>
      <c r="F38" s="62"/>
      <c r="G38" s="62"/>
      <c r="H38" s="62"/>
      <c r="I38" s="62"/>
      <c r="J38" s="62"/>
      <c r="K38" s="57"/>
      <c r="L38" s="58"/>
      <c r="M38" s="58"/>
      <c r="N38" s="8">
        <f t="shared" si="2"/>
        <v>0</v>
      </c>
      <c r="O38" s="8">
        <f t="shared" si="2"/>
        <v>0</v>
      </c>
    </row>
    <row r="39" spans="1:15" ht="15.75" x14ac:dyDescent="0.25">
      <c r="A39" s="16" t="s">
        <v>79</v>
      </c>
      <c r="B39" s="51" t="s">
        <v>80</v>
      </c>
      <c r="C39" s="63">
        <v>5</v>
      </c>
      <c r="D39" s="63">
        <v>7</v>
      </c>
      <c r="E39" s="64"/>
      <c r="F39" s="64"/>
      <c r="G39" s="64"/>
      <c r="H39" s="64"/>
      <c r="I39" s="64"/>
      <c r="J39" s="64"/>
      <c r="K39" s="57"/>
      <c r="L39" s="58"/>
      <c r="M39" s="58"/>
      <c r="N39" s="8">
        <f t="shared" si="2"/>
        <v>5</v>
      </c>
      <c r="O39" s="8">
        <f t="shared" si="2"/>
        <v>7</v>
      </c>
    </row>
    <row r="40" spans="1:15" ht="15.75" x14ac:dyDescent="0.25">
      <c r="A40" s="16" t="s">
        <v>81</v>
      </c>
      <c r="B40" s="51" t="s">
        <v>82</v>
      </c>
      <c r="C40" s="65"/>
      <c r="D40" s="65"/>
      <c r="E40" s="64"/>
      <c r="F40" s="64"/>
      <c r="G40" s="64"/>
      <c r="H40" s="64"/>
      <c r="I40" s="64"/>
      <c r="J40" s="64"/>
      <c r="K40" s="57"/>
      <c r="L40" s="58"/>
      <c r="M40" s="58"/>
      <c r="N40" s="8">
        <f t="shared" si="2"/>
        <v>0</v>
      </c>
      <c r="O40" s="8">
        <f t="shared" si="2"/>
        <v>0</v>
      </c>
    </row>
    <row r="41" spans="1:15" ht="15.75" x14ac:dyDescent="0.25">
      <c r="A41" s="16" t="s">
        <v>83</v>
      </c>
      <c r="B41" s="51" t="s">
        <v>84</v>
      </c>
      <c r="C41" s="65"/>
      <c r="D41" s="65"/>
      <c r="E41" s="64"/>
      <c r="F41" s="64"/>
      <c r="G41" s="64"/>
      <c r="H41" s="64"/>
      <c r="I41" s="64"/>
      <c r="J41" s="64"/>
      <c r="K41" s="57"/>
      <c r="L41" s="58"/>
      <c r="M41" s="58"/>
      <c r="N41" s="8">
        <f t="shared" si="2"/>
        <v>0</v>
      </c>
      <c r="O41" s="8">
        <f t="shared" si="2"/>
        <v>0</v>
      </c>
    </row>
    <row r="42" spans="1:15" ht="15.75" x14ac:dyDescent="0.25">
      <c r="A42" s="16" t="s">
        <v>85</v>
      </c>
      <c r="B42" s="51" t="s">
        <v>86</v>
      </c>
      <c r="C42" s="66">
        <v>1</v>
      </c>
      <c r="D42" s="66">
        <v>95</v>
      </c>
      <c r="E42" s="64"/>
      <c r="F42" s="64"/>
      <c r="G42" s="64"/>
      <c r="H42" s="64"/>
      <c r="I42" s="64"/>
      <c r="J42" s="64"/>
      <c r="K42" s="57"/>
      <c r="L42" s="58"/>
      <c r="M42" s="58"/>
      <c r="N42" s="8">
        <f t="shared" si="2"/>
        <v>1</v>
      </c>
      <c r="O42" s="8">
        <f t="shared" si="2"/>
        <v>95</v>
      </c>
    </row>
    <row r="43" spans="1:15" ht="15.75" x14ac:dyDescent="0.25">
      <c r="A43" s="54" t="s">
        <v>87</v>
      </c>
      <c r="B43" s="55" t="s">
        <v>88</v>
      </c>
      <c r="C43" s="56">
        <f>C44+C45+C46+C47+C48+C49+C50</f>
        <v>596</v>
      </c>
      <c r="D43" s="56">
        <f>D44+D45+D46+D47+D48+D49+D50</f>
        <v>2272</v>
      </c>
      <c r="E43" s="56">
        <f t="shared" ref="E43:M43" si="7">E44+E45+E46+E47+E48+E49+E50</f>
        <v>0</v>
      </c>
      <c r="F43" s="56">
        <f t="shared" si="7"/>
        <v>0</v>
      </c>
      <c r="G43" s="56">
        <f t="shared" si="7"/>
        <v>0</v>
      </c>
      <c r="H43" s="56">
        <f t="shared" si="7"/>
        <v>0</v>
      </c>
      <c r="I43" s="56">
        <f t="shared" si="7"/>
        <v>0</v>
      </c>
      <c r="J43" s="56">
        <f t="shared" si="7"/>
        <v>0</v>
      </c>
      <c r="K43" s="9">
        <f t="shared" si="7"/>
        <v>0</v>
      </c>
      <c r="L43" s="56">
        <f t="shared" si="7"/>
        <v>0</v>
      </c>
      <c r="M43" s="56">
        <f t="shared" si="7"/>
        <v>0</v>
      </c>
      <c r="N43" s="8">
        <f t="shared" si="2"/>
        <v>596</v>
      </c>
      <c r="O43" s="8">
        <f t="shared" si="2"/>
        <v>2272</v>
      </c>
    </row>
    <row r="44" spans="1:15" ht="15.75" x14ac:dyDescent="0.25">
      <c r="A44" s="16" t="s">
        <v>89</v>
      </c>
      <c r="B44" s="51" t="s">
        <v>90</v>
      </c>
      <c r="C44" s="66">
        <v>550</v>
      </c>
      <c r="D44" s="66">
        <v>2095</v>
      </c>
      <c r="E44" s="67"/>
      <c r="F44" s="67"/>
      <c r="G44" s="64"/>
      <c r="H44" s="64"/>
      <c r="I44" s="64"/>
      <c r="J44" s="64"/>
      <c r="K44" s="57"/>
      <c r="L44" s="58"/>
      <c r="M44" s="58"/>
      <c r="N44" s="8">
        <f t="shared" si="2"/>
        <v>550</v>
      </c>
      <c r="O44" s="8">
        <f t="shared" si="2"/>
        <v>2095</v>
      </c>
    </row>
    <row r="45" spans="1:15" ht="15.75" x14ac:dyDescent="0.25">
      <c r="A45" s="16" t="s">
        <v>91</v>
      </c>
      <c r="B45" s="51" t="s">
        <v>92</v>
      </c>
      <c r="C45" s="66">
        <v>45</v>
      </c>
      <c r="D45" s="66">
        <v>176</v>
      </c>
      <c r="E45" s="67"/>
      <c r="F45" s="67"/>
      <c r="G45" s="64"/>
      <c r="H45" s="64"/>
      <c r="I45" s="64"/>
      <c r="J45" s="64"/>
      <c r="K45" s="57"/>
      <c r="L45" s="58"/>
      <c r="M45" s="58"/>
      <c r="N45" s="8">
        <f t="shared" si="2"/>
        <v>45</v>
      </c>
      <c r="O45" s="8">
        <f t="shared" si="2"/>
        <v>176</v>
      </c>
    </row>
    <row r="46" spans="1:15" ht="15.75" x14ac:dyDescent="0.25">
      <c r="A46" s="16" t="s">
        <v>93</v>
      </c>
      <c r="B46" s="51" t="s">
        <v>94</v>
      </c>
      <c r="C46" s="66"/>
      <c r="D46" s="66"/>
      <c r="E46" s="67"/>
      <c r="F46" s="67"/>
      <c r="G46" s="64"/>
      <c r="H46" s="64"/>
      <c r="I46" s="64"/>
      <c r="J46" s="64"/>
      <c r="K46" s="57"/>
      <c r="L46" s="58"/>
      <c r="M46" s="58"/>
      <c r="N46" s="8">
        <f t="shared" si="2"/>
        <v>0</v>
      </c>
      <c r="O46" s="8">
        <f t="shared" si="2"/>
        <v>0</v>
      </c>
    </row>
    <row r="47" spans="1:15" ht="15.75" x14ac:dyDescent="0.25">
      <c r="A47" s="16" t="s">
        <v>95</v>
      </c>
      <c r="B47" s="51" t="s">
        <v>96</v>
      </c>
      <c r="C47" s="63"/>
      <c r="D47" s="63"/>
      <c r="E47" s="67"/>
      <c r="F47" s="67"/>
      <c r="G47" s="64"/>
      <c r="H47" s="64"/>
      <c r="I47" s="64"/>
      <c r="J47" s="64"/>
      <c r="K47" s="57"/>
      <c r="L47" s="58"/>
      <c r="M47" s="58"/>
      <c r="N47" s="8">
        <f t="shared" si="2"/>
        <v>0</v>
      </c>
      <c r="O47" s="8">
        <f t="shared" si="2"/>
        <v>0</v>
      </c>
    </row>
    <row r="48" spans="1:15" ht="15.75" x14ac:dyDescent="0.25">
      <c r="A48" s="16" t="s">
        <v>97</v>
      </c>
      <c r="B48" s="51" t="s">
        <v>98</v>
      </c>
      <c r="C48" s="67"/>
      <c r="D48" s="63"/>
      <c r="E48" s="67"/>
      <c r="F48" s="67"/>
      <c r="G48" s="64"/>
      <c r="H48" s="64"/>
      <c r="I48" s="64"/>
      <c r="J48" s="64"/>
      <c r="K48" s="57"/>
      <c r="L48" s="58"/>
      <c r="M48" s="58"/>
      <c r="N48" s="8">
        <f t="shared" si="2"/>
        <v>0</v>
      </c>
      <c r="O48" s="8">
        <f t="shared" si="2"/>
        <v>0</v>
      </c>
    </row>
    <row r="49" spans="1:17" ht="15.75" x14ac:dyDescent="0.25">
      <c r="A49" s="16" t="s">
        <v>99</v>
      </c>
      <c r="B49" s="51" t="s">
        <v>100</v>
      </c>
      <c r="C49" s="67"/>
      <c r="D49" s="67"/>
      <c r="E49" s="67"/>
      <c r="F49" s="67"/>
      <c r="G49" s="64"/>
      <c r="H49" s="64"/>
      <c r="I49" s="64"/>
      <c r="J49" s="64"/>
      <c r="K49" s="57"/>
      <c r="L49" s="58"/>
      <c r="M49" s="58"/>
      <c r="N49" s="8">
        <f t="shared" si="2"/>
        <v>0</v>
      </c>
      <c r="O49" s="8">
        <f t="shared" si="2"/>
        <v>0</v>
      </c>
    </row>
    <row r="50" spans="1:17" ht="15.75" x14ac:dyDescent="0.25">
      <c r="A50" s="16" t="s">
        <v>101</v>
      </c>
      <c r="B50" s="51" t="s">
        <v>102</v>
      </c>
      <c r="C50" s="68">
        <v>1</v>
      </c>
      <c r="D50" s="68">
        <v>1</v>
      </c>
      <c r="E50" s="68"/>
      <c r="F50" s="67"/>
      <c r="G50" s="64"/>
      <c r="H50" s="64"/>
      <c r="I50" s="64"/>
      <c r="J50" s="64"/>
      <c r="K50" s="57"/>
      <c r="L50" s="58"/>
      <c r="M50" s="58"/>
      <c r="N50" s="8">
        <f t="shared" si="2"/>
        <v>1</v>
      </c>
      <c r="O50" s="8">
        <f t="shared" si="2"/>
        <v>1</v>
      </c>
    </row>
    <row r="51" spans="1:17" ht="50.25" customHeight="1" x14ac:dyDescent="0.25">
      <c r="A51" s="69" t="s">
        <v>103</v>
      </c>
      <c r="B51" s="70" t="s">
        <v>532</v>
      </c>
      <c r="C51" s="71">
        <v>0</v>
      </c>
      <c r="D51" s="71">
        <v>0</v>
      </c>
      <c r="E51" s="71">
        <f t="shared" ref="E51:O51" si="8">E53+E54+E57+E58</f>
        <v>0</v>
      </c>
      <c r="F51" s="71">
        <f t="shared" si="8"/>
        <v>0</v>
      </c>
      <c r="G51" s="71">
        <f t="shared" si="8"/>
        <v>0</v>
      </c>
      <c r="H51" s="71">
        <f t="shared" si="8"/>
        <v>0</v>
      </c>
      <c r="I51" s="71">
        <f t="shared" si="8"/>
        <v>0</v>
      </c>
      <c r="J51" s="71">
        <f t="shared" si="8"/>
        <v>0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  <c r="O51" s="71">
        <f t="shared" si="8"/>
        <v>0</v>
      </c>
      <c r="P51" s="276"/>
      <c r="Q51" s="277"/>
    </row>
    <row r="52" spans="1:17" ht="15.75" x14ac:dyDescent="0.25">
      <c r="A52" s="72"/>
      <c r="B52" s="17" t="s">
        <v>29</v>
      </c>
      <c r="C52" s="73"/>
      <c r="D52" s="73"/>
      <c r="E52" s="73"/>
      <c r="F52" s="73"/>
      <c r="G52" s="73"/>
      <c r="H52" s="73"/>
      <c r="I52" s="73"/>
      <c r="J52" s="73"/>
      <c r="K52" s="41"/>
      <c r="L52" s="38"/>
      <c r="M52" s="38"/>
      <c r="N52" s="71">
        <f t="shared" si="2"/>
        <v>0</v>
      </c>
      <c r="O52" s="71">
        <f t="shared" si="2"/>
        <v>0</v>
      </c>
    </row>
    <row r="53" spans="1:17" ht="15.75" x14ac:dyDescent="0.25">
      <c r="A53" s="16" t="s">
        <v>104</v>
      </c>
      <c r="B53" s="17" t="s">
        <v>105</v>
      </c>
      <c r="C53" s="73"/>
      <c r="D53" s="73"/>
      <c r="E53" s="73"/>
      <c r="F53" s="73"/>
      <c r="G53" s="73"/>
      <c r="H53" s="73"/>
      <c r="I53" s="73"/>
      <c r="J53" s="73"/>
      <c r="K53" s="41"/>
      <c r="L53" s="38"/>
      <c r="M53" s="38"/>
      <c r="N53" s="71">
        <f t="shared" si="2"/>
        <v>0</v>
      </c>
      <c r="O53" s="71">
        <f t="shared" si="2"/>
        <v>0</v>
      </c>
    </row>
    <row r="54" spans="1:17" ht="15.75" x14ac:dyDescent="0.25">
      <c r="A54" s="16" t="s">
        <v>106</v>
      </c>
      <c r="B54" s="74" t="s">
        <v>107</v>
      </c>
      <c r="C54" s="75"/>
      <c r="D54" s="75"/>
      <c r="E54" s="75">
        <f t="shared" ref="E54:M54" si="9">E55+E56</f>
        <v>0</v>
      </c>
      <c r="F54" s="75">
        <f t="shared" si="9"/>
        <v>0</v>
      </c>
      <c r="G54" s="75">
        <f t="shared" si="9"/>
        <v>0</v>
      </c>
      <c r="H54" s="75">
        <f t="shared" si="9"/>
        <v>0</v>
      </c>
      <c r="I54" s="75">
        <f t="shared" si="9"/>
        <v>0</v>
      </c>
      <c r="J54" s="75">
        <f t="shared" si="9"/>
        <v>0</v>
      </c>
      <c r="K54" s="60">
        <f t="shared" si="9"/>
        <v>0</v>
      </c>
      <c r="L54" s="76">
        <f t="shared" si="9"/>
        <v>0</v>
      </c>
      <c r="M54" s="76">
        <f t="shared" si="9"/>
        <v>0</v>
      </c>
      <c r="N54" s="75"/>
      <c r="O54" s="75"/>
    </row>
    <row r="55" spans="1:17" ht="15.75" x14ac:dyDescent="0.25">
      <c r="A55" s="16" t="s">
        <v>108</v>
      </c>
      <c r="B55" s="77" t="s">
        <v>109</v>
      </c>
      <c r="C55" s="68"/>
      <c r="D55" s="68"/>
      <c r="E55" s="68"/>
      <c r="F55" s="68"/>
      <c r="G55" s="68"/>
      <c r="H55" s="68"/>
      <c r="I55" s="66"/>
      <c r="J55" s="66"/>
      <c r="K55" s="41"/>
      <c r="L55" s="38"/>
      <c r="M55" s="38"/>
      <c r="N55" s="71">
        <f t="shared" si="2"/>
        <v>0</v>
      </c>
      <c r="O55" s="71">
        <f t="shared" si="2"/>
        <v>0</v>
      </c>
    </row>
    <row r="56" spans="1:17" ht="15.75" x14ac:dyDescent="0.25">
      <c r="A56" s="16" t="s">
        <v>110</v>
      </c>
      <c r="B56" s="77" t="s">
        <v>111</v>
      </c>
      <c r="C56" s="68"/>
      <c r="D56" s="68"/>
      <c r="E56" s="68"/>
      <c r="F56" s="68"/>
      <c r="G56" s="68"/>
      <c r="H56" s="68"/>
      <c r="I56" s="66"/>
      <c r="J56" s="66"/>
      <c r="K56" s="41"/>
      <c r="L56" s="38"/>
      <c r="M56" s="38"/>
      <c r="N56" s="71">
        <f t="shared" si="2"/>
        <v>0</v>
      </c>
      <c r="O56" s="71">
        <f t="shared" si="2"/>
        <v>0</v>
      </c>
    </row>
    <row r="57" spans="1:17" ht="15.75" x14ac:dyDescent="0.25">
      <c r="A57" s="16" t="s">
        <v>112</v>
      </c>
      <c r="B57" s="17" t="s">
        <v>113</v>
      </c>
      <c r="C57" s="62"/>
      <c r="D57" s="62"/>
      <c r="E57" s="62"/>
      <c r="F57" s="62"/>
      <c r="G57" s="68"/>
      <c r="H57" s="68"/>
      <c r="I57" s="66"/>
      <c r="J57" s="66"/>
      <c r="K57" s="41"/>
      <c r="L57" s="38"/>
      <c r="M57" s="38"/>
      <c r="N57" s="71">
        <f t="shared" si="2"/>
        <v>0</v>
      </c>
      <c r="O57" s="71">
        <f t="shared" si="2"/>
        <v>0</v>
      </c>
    </row>
    <row r="58" spans="1:17" ht="15.75" x14ac:dyDescent="0.25">
      <c r="A58" s="16" t="s">
        <v>114</v>
      </c>
      <c r="B58" s="72" t="s">
        <v>115</v>
      </c>
      <c r="C58" s="62"/>
      <c r="D58" s="62"/>
      <c r="E58" s="62"/>
      <c r="F58" s="62"/>
      <c r="G58" s="62"/>
      <c r="H58" s="62"/>
      <c r="I58" s="62"/>
      <c r="J58" s="62"/>
      <c r="K58" s="41"/>
      <c r="L58" s="38"/>
      <c r="M58" s="38"/>
      <c r="N58" s="71">
        <f t="shared" si="2"/>
        <v>0</v>
      </c>
      <c r="O58" s="71">
        <f t="shared" si="2"/>
        <v>0</v>
      </c>
    </row>
    <row r="61" spans="1:17" ht="18.75" x14ac:dyDescent="0.3">
      <c r="B61" s="78" t="s">
        <v>116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</row>
  </sheetData>
  <mergeCells count="24">
    <mergeCell ref="F7:F9"/>
    <mergeCell ref="G7:G9"/>
    <mergeCell ref="L7:L9"/>
    <mergeCell ref="M7:M9"/>
    <mergeCell ref="N7:N9"/>
    <mergeCell ref="H7:H9"/>
    <mergeCell ref="I7:I9"/>
    <mergeCell ref="J7:J9"/>
    <mergeCell ref="A2:O2"/>
    <mergeCell ref="N4:O4"/>
    <mergeCell ref="A5:A9"/>
    <mergeCell ref="B5:B9"/>
    <mergeCell ref="C5:D6"/>
    <mergeCell ref="E5:F6"/>
    <mergeCell ref="G5:H6"/>
    <mergeCell ref="I5:K5"/>
    <mergeCell ref="L5:M6"/>
    <mergeCell ref="N5:O6"/>
    <mergeCell ref="C7:C9"/>
    <mergeCell ref="D7:D9"/>
    <mergeCell ref="E7:E9"/>
    <mergeCell ref="O7:O9"/>
    <mergeCell ref="I6:J6"/>
    <mergeCell ref="K6:K9"/>
  </mergeCells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B1" zoomScale="87" zoomScaleNormal="87" workbookViewId="0">
      <selection activeCell="D10" sqref="D10"/>
    </sheetView>
  </sheetViews>
  <sheetFormatPr defaultRowHeight="15" x14ac:dyDescent="0.25"/>
  <cols>
    <col min="1" max="1" width="5.7109375" customWidth="1"/>
    <col min="2" max="2" width="16.7109375" customWidth="1"/>
    <col min="3" max="3" width="11.5703125" customWidth="1"/>
    <col min="4" max="4" width="8.5703125" customWidth="1"/>
    <col min="5" max="5" width="29.7109375" customWidth="1"/>
    <col min="6" max="6" width="5.5703125" customWidth="1"/>
    <col min="7" max="7" width="25.140625" customWidth="1"/>
    <col min="8" max="8" width="5.85546875" customWidth="1"/>
    <col min="9" max="9" width="20" customWidth="1"/>
    <col min="10" max="10" width="6.140625" customWidth="1"/>
    <col min="11" max="11" width="7.140625" customWidth="1"/>
    <col min="12" max="12" width="7.42578125" customWidth="1"/>
    <col min="13" max="13" width="31.140625" customWidth="1"/>
    <col min="14" max="14" width="8.28515625" customWidth="1"/>
    <col min="15" max="15" width="8.5703125" customWidth="1"/>
    <col min="16" max="16" width="10" customWidth="1"/>
    <col min="17" max="17" width="11.42578125" customWidth="1"/>
  </cols>
  <sheetData>
    <row r="1" spans="1:17" s="238" customFormat="1" ht="15.75" x14ac:dyDescent="0.25">
      <c r="A1" s="237"/>
      <c r="D1" s="239"/>
      <c r="F1" s="239"/>
      <c r="H1" s="239"/>
      <c r="J1" s="239"/>
      <c r="L1" s="239"/>
      <c r="M1" s="240"/>
      <c r="N1" s="241"/>
      <c r="O1" s="80"/>
      <c r="P1" s="80"/>
      <c r="Q1" s="80"/>
    </row>
    <row r="2" spans="1:17" s="238" customFormat="1" ht="66" customHeight="1" x14ac:dyDescent="0.25">
      <c r="A2" s="237"/>
      <c r="D2" s="444" t="s">
        <v>513</v>
      </c>
      <c r="E2" s="444"/>
      <c r="F2" s="444"/>
      <c r="G2" s="444"/>
      <c r="H2" s="444"/>
      <c r="I2" s="444"/>
      <c r="J2" s="444"/>
      <c r="K2" s="444"/>
      <c r="L2" s="444"/>
      <c r="M2" s="444"/>
      <c r="N2" s="177"/>
      <c r="O2" s="241"/>
      <c r="P2" s="241"/>
      <c r="Q2" s="241"/>
    </row>
    <row r="3" spans="1:17" s="238" customFormat="1" ht="15.75" x14ac:dyDescent="0.25">
      <c r="A3" s="237"/>
      <c r="D3" s="239"/>
      <c r="F3" s="239"/>
      <c r="H3" s="239"/>
      <c r="J3" s="239"/>
      <c r="L3" s="239"/>
      <c r="M3" s="240"/>
      <c r="N3" s="241"/>
      <c r="O3" s="241"/>
      <c r="P3" s="241"/>
      <c r="Q3" s="242"/>
    </row>
    <row r="4" spans="1:17" s="238" customFormat="1" ht="15.75" x14ac:dyDescent="0.25">
      <c r="A4" s="237"/>
      <c r="D4" s="239"/>
      <c r="F4" s="239"/>
      <c r="H4" s="239"/>
      <c r="J4" s="239"/>
      <c r="L4" s="239"/>
      <c r="M4" s="240"/>
      <c r="N4" s="241"/>
      <c r="O4" s="241"/>
      <c r="P4" s="241"/>
      <c r="Q4" s="241" t="s">
        <v>416</v>
      </c>
    </row>
    <row r="5" spans="1:17" s="238" customFormat="1" ht="15.75" x14ac:dyDescent="0.25">
      <c r="A5" s="434" t="s">
        <v>118</v>
      </c>
      <c r="B5" s="434" t="s">
        <v>417</v>
      </c>
      <c r="C5" s="434" t="s">
        <v>418</v>
      </c>
      <c r="D5" s="434"/>
      <c r="E5" s="434" t="s">
        <v>419</v>
      </c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</row>
    <row r="6" spans="1:17" s="238" customFormat="1" ht="15.75" x14ac:dyDescent="0.25">
      <c r="A6" s="434"/>
      <c r="B6" s="434"/>
      <c r="C6" s="434" t="s">
        <v>420</v>
      </c>
      <c r="D6" s="434" t="s">
        <v>421</v>
      </c>
      <c r="E6" s="400" t="s">
        <v>422</v>
      </c>
      <c r="F6" s="400"/>
      <c r="G6" s="400" t="s">
        <v>423</v>
      </c>
      <c r="H6" s="400"/>
      <c r="I6" s="434" t="s">
        <v>424</v>
      </c>
      <c r="J6" s="434"/>
      <c r="K6" s="400" t="s">
        <v>425</v>
      </c>
      <c r="L6" s="400"/>
      <c r="M6" s="400" t="s">
        <v>426</v>
      </c>
      <c r="N6" s="400"/>
      <c r="O6" s="400"/>
      <c r="P6" s="400"/>
      <c r="Q6" s="400"/>
    </row>
    <row r="7" spans="1:17" s="238" customFormat="1" ht="63" x14ac:dyDescent="0.25">
      <c r="A7" s="434"/>
      <c r="B7" s="434"/>
      <c r="C7" s="434"/>
      <c r="D7" s="434"/>
      <c r="E7" s="97" t="s">
        <v>427</v>
      </c>
      <c r="F7" s="97" t="s">
        <v>428</v>
      </c>
      <c r="G7" s="97" t="s">
        <v>427</v>
      </c>
      <c r="H7" s="97" t="s">
        <v>428</v>
      </c>
      <c r="I7" s="97" t="s">
        <v>427</v>
      </c>
      <c r="J7" s="97" t="s">
        <v>428</v>
      </c>
      <c r="K7" s="97" t="s">
        <v>427</v>
      </c>
      <c r="L7" s="97" t="s">
        <v>428</v>
      </c>
      <c r="M7" s="97" t="s">
        <v>427</v>
      </c>
      <c r="N7" s="97" t="s">
        <v>428</v>
      </c>
      <c r="O7" s="97" t="s">
        <v>429</v>
      </c>
      <c r="P7" s="97" t="s">
        <v>430</v>
      </c>
      <c r="Q7" s="97" t="s">
        <v>431</v>
      </c>
    </row>
    <row r="8" spans="1:17" s="238" customFormat="1" ht="15.75" x14ac:dyDescent="0.25">
      <c r="A8" s="98" t="s">
        <v>139</v>
      </c>
      <c r="B8" s="98" t="s">
        <v>14</v>
      </c>
      <c r="C8" s="98" t="s">
        <v>15</v>
      </c>
      <c r="D8" s="98" t="s">
        <v>16</v>
      </c>
      <c r="E8" s="98" t="s">
        <v>17</v>
      </c>
      <c r="F8" s="98" t="s">
        <v>18</v>
      </c>
      <c r="G8" s="98" t="s">
        <v>19</v>
      </c>
      <c r="H8" s="98" t="s">
        <v>20</v>
      </c>
      <c r="I8" s="98" t="s">
        <v>21</v>
      </c>
      <c r="J8" s="98" t="s">
        <v>22</v>
      </c>
      <c r="K8" s="98" t="s">
        <v>23</v>
      </c>
      <c r="L8" s="98" t="s">
        <v>24</v>
      </c>
      <c r="M8" s="168" t="s">
        <v>25</v>
      </c>
      <c r="N8" s="98" t="s">
        <v>26</v>
      </c>
      <c r="O8" s="98" t="s">
        <v>27</v>
      </c>
      <c r="P8" s="98" t="s">
        <v>140</v>
      </c>
      <c r="Q8" s="98" t="s">
        <v>141</v>
      </c>
    </row>
    <row r="9" spans="1:17" s="238" customFormat="1" ht="78.75" x14ac:dyDescent="0.25">
      <c r="A9" s="446">
        <v>5</v>
      </c>
      <c r="B9" s="447" t="s">
        <v>432</v>
      </c>
      <c r="C9" s="243" t="s">
        <v>433</v>
      </c>
      <c r="D9" s="244">
        <v>0</v>
      </c>
      <c r="E9" s="245" t="s">
        <v>434</v>
      </c>
      <c r="F9" s="244">
        <v>351</v>
      </c>
      <c r="G9" s="245"/>
      <c r="H9" s="244"/>
      <c r="I9" s="246" t="s">
        <v>492</v>
      </c>
      <c r="J9" s="172">
        <v>303</v>
      </c>
      <c r="K9" s="244"/>
      <c r="L9" s="244"/>
      <c r="M9" s="245" t="s">
        <v>493</v>
      </c>
      <c r="N9" s="244">
        <v>155</v>
      </c>
      <c r="O9" s="172"/>
      <c r="P9" s="172"/>
      <c r="Q9" s="172">
        <v>18</v>
      </c>
    </row>
    <row r="10" spans="1:17" s="238" customFormat="1" ht="30" x14ac:dyDescent="0.25">
      <c r="A10" s="446"/>
      <c r="B10" s="448"/>
      <c r="C10" s="244"/>
      <c r="D10" s="244"/>
      <c r="E10" s="244"/>
      <c r="F10" s="244"/>
      <c r="G10" s="244"/>
      <c r="H10" s="244"/>
      <c r="I10" s="247"/>
      <c r="J10" s="247"/>
      <c r="K10" s="244"/>
      <c r="L10" s="244"/>
      <c r="M10" s="278" t="s">
        <v>494</v>
      </c>
      <c r="N10" s="244">
        <v>75</v>
      </c>
      <c r="O10" s="172"/>
      <c r="P10" s="172"/>
      <c r="Q10" s="172"/>
    </row>
    <row r="11" spans="1:17" s="238" customFormat="1" ht="15.75" x14ac:dyDescent="0.25">
      <c r="A11" s="248"/>
      <c r="B11" s="248" t="s">
        <v>435</v>
      </c>
      <c r="C11" s="249">
        <f>SUM(C9:C10)</f>
        <v>0</v>
      </c>
      <c r="D11" s="249">
        <f>SUM(D9:D10)</f>
        <v>0</v>
      </c>
      <c r="E11" s="250" t="s">
        <v>179</v>
      </c>
      <c r="F11" s="249">
        <f>SUM(F9:F10)</f>
        <v>351</v>
      </c>
      <c r="G11" s="250" t="s">
        <v>179</v>
      </c>
      <c r="H11" s="249">
        <f>SUM(H9:H10)</f>
        <v>0</v>
      </c>
      <c r="I11" s="250" t="s">
        <v>179</v>
      </c>
      <c r="J11" s="249">
        <f>SUM(J9:J10)</f>
        <v>303</v>
      </c>
      <c r="K11" s="250" t="s">
        <v>179</v>
      </c>
      <c r="L11" s="249">
        <f>SUM(L9:L10)</f>
        <v>0</v>
      </c>
      <c r="M11" s="250" t="s">
        <v>179</v>
      </c>
      <c r="N11" s="249">
        <f>SUM(N9:N10)</f>
        <v>230</v>
      </c>
      <c r="O11" s="249">
        <f>SUM(O9:O10)</f>
        <v>0</v>
      </c>
      <c r="P11" s="249">
        <f>SUM(P9:P10)</f>
        <v>0</v>
      </c>
      <c r="Q11" s="249">
        <f>SUM(Q9:Q10)</f>
        <v>18</v>
      </c>
    </row>
    <row r="15" spans="1:17" ht="18.75" x14ac:dyDescent="0.3">
      <c r="B15" s="78" t="s">
        <v>116</v>
      </c>
      <c r="C15" s="78"/>
      <c r="D15" s="78"/>
      <c r="E15" s="78"/>
      <c r="F15" s="78"/>
    </row>
  </sheetData>
  <mergeCells count="14">
    <mergeCell ref="K6:L6"/>
    <mergeCell ref="M6:Q6"/>
    <mergeCell ref="A9:A10"/>
    <mergeCell ref="B9:B10"/>
    <mergeCell ref="D2:M2"/>
    <mergeCell ref="A5:A7"/>
    <mergeCell ref="B5:B7"/>
    <mergeCell ref="C5:D5"/>
    <mergeCell ref="E5:Q5"/>
    <mergeCell ref="C6:C7"/>
    <mergeCell ref="D6:D7"/>
    <mergeCell ref="E6:F6"/>
    <mergeCell ref="G6:H6"/>
    <mergeCell ref="I6:J6"/>
  </mergeCells>
  <hyperlinks>
    <hyperlink ref="E9" r:id="rId1"/>
    <hyperlink ref="C9" r:id="rId2"/>
    <hyperlink ref="M9" r:id="rId3"/>
    <hyperlink ref="M10" r:id="rId4"/>
  </hyperlinks>
  <pageMargins left="0.25" right="0.25" top="0.75" bottom="0.75" header="0.3" footer="0.3"/>
  <pageSetup paperSize="9" scale="65" orientation="landscape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workbookViewId="0">
      <selection activeCell="D12" sqref="D12"/>
    </sheetView>
  </sheetViews>
  <sheetFormatPr defaultRowHeight="15" x14ac:dyDescent="0.25"/>
  <cols>
    <col min="1" max="1" width="12.5703125" style="292" customWidth="1"/>
    <col min="2" max="2" width="23.85546875" style="292" customWidth="1"/>
    <col min="3" max="3" width="28.85546875" style="292" customWidth="1"/>
    <col min="4" max="4" width="22.7109375" style="292" customWidth="1"/>
    <col min="5" max="5" width="16.42578125" style="292" customWidth="1"/>
    <col min="6" max="6" width="25.85546875" style="292" customWidth="1"/>
    <col min="7" max="16384" width="9.140625" style="292"/>
  </cols>
  <sheetData>
    <row r="3" spans="1:6" ht="61.5" customHeight="1" x14ac:dyDescent="0.25">
      <c r="A3" s="398" t="s">
        <v>514</v>
      </c>
      <c r="B3" s="398"/>
      <c r="C3" s="398"/>
      <c r="D3" s="398"/>
      <c r="E3" s="398"/>
      <c r="F3" s="398"/>
    </row>
    <row r="4" spans="1:6" x14ac:dyDescent="0.25">
      <c r="A4" s="328"/>
      <c r="B4" s="328"/>
      <c r="C4" s="328"/>
      <c r="D4" s="328"/>
      <c r="E4" s="328"/>
      <c r="F4" s="328"/>
    </row>
    <row r="5" spans="1:6" ht="15.75" x14ac:dyDescent="0.25">
      <c r="A5" s="251"/>
      <c r="B5" s="251"/>
      <c r="C5" s="251"/>
      <c r="D5" s="251"/>
      <c r="E5" s="251"/>
      <c r="F5" s="252" t="s">
        <v>436</v>
      </c>
    </row>
    <row r="6" spans="1:6" ht="15.75" x14ac:dyDescent="0.25">
      <c r="A6" s="400" t="s">
        <v>118</v>
      </c>
      <c r="B6" s="400" t="s">
        <v>437</v>
      </c>
      <c r="C6" s="449" t="s">
        <v>503</v>
      </c>
      <c r="D6" s="450"/>
      <c r="E6" s="450"/>
      <c r="F6" s="450"/>
    </row>
    <row r="7" spans="1:6" ht="31.5" x14ac:dyDescent="0.25">
      <c r="A7" s="400"/>
      <c r="B7" s="400"/>
      <c r="C7" s="284" t="s">
        <v>438</v>
      </c>
      <c r="D7" s="284" t="s">
        <v>439</v>
      </c>
      <c r="E7" s="284" t="s">
        <v>440</v>
      </c>
      <c r="F7" s="284" t="s">
        <v>441</v>
      </c>
    </row>
    <row r="8" spans="1:6" ht="15.75" x14ac:dyDescent="0.25">
      <c r="A8" s="98" t="s">
        <v>139</v>
      </c>
      <c r="B8" s="98" t="s">
        <v>14</v>
      </c>
      <c r="C8" s="168" t="s">
        <v>15</v>
      </c>
      <c r="D8" s="168" t="s">
        <v>16</v>
      </c>
      <c r="E8" s="168" t="s">
        <v>17</v>
      </c>
      <c r="F8" s="168" t="s">
        <v>18</v>
      </c>
    </row>
    <row r="9" spans="1:6" ht="15.75" x14ac:dyDescent="0.25">
      <c r="A9" s="199">
        <v>1</v>
      </c>
      <c r="B9" s="199" t="s">
        <v>3</v>
      </c>
      <c r="C9" s="253"/>
      <c r="D9" s="253"/>
      <c r="E9" s="253"/>
      <c r="F9" s="253"/>
    </row>
    <row r="10" spans="1:6" ht="15.75" x14ac:dyDescent="0.25">
      <c r="A10" s="199">
        <v>2</v>
      </c>
      <c r="B10" s="199" t="s">
        <v>4</v>
      </c>
      <c r="C10" s="253"/>
      <c r="D10" s="253"/>
      <c r="E10" s="253"/>
      <c r="F10" s="253"/>
    </row>
    <row r="11" spans="1:6" ht="15.75" x14ac:dyDescent="0.25">
      <c r="A11" s="199">
        <v>3</v>
      </c>
      <c r="B11" s="199" t="s">
        <v>5</v>
      </c>
      <c r="C11" s="253"/>
      <c r="D11" s="253"/>
      <c r="E11" s="253"/>
      <c r="F11" s="253"/>
    </row>
    <row r="12" spans="1:6" ht="15.75" x14ac:dyDescent="0.25">
      <c r="A12" s="199">
        <v>4</v>
      </c>
      <c r="B12" s="199" t="s">
        <v>442</v>
      </c>
      <c r="C12" s="253"/>
      <c r="D12" s="253"/>
      <c r="E12" s="253"/>
      <c r="F12" s="253"/>
    </row>
    <row r="13" spans="1:6" ht="15.75" x14ac:dyDescent="0.25">
      <c r="A13" s="199">
        <v>5</v>
      </c>
      <c r="B13" s="199" t="s">
        <v>7</v>
      </c>
      <c r="C13" s="253"/>
      <c r="D13" s="253"/>
      <c r="E13" s="253"/>
      <c r="F13" s="253"/>
    </row>
    <row r="14" spans="1:6" ht="15.75" x14ac:dyDescent="0.25">
      <c r="A14" s="451" t="s">
        <v>443</v>
      </c>
      <c r="B14" s="451"/>
      <c r="C14" s="109">
        <f>C9+C10+C11+C12+C13</f>
        <v>0</v>
      </c>
      <c r="D14" s="109">
        <f>D9+D10+D11+D12+D13</f>
        <v>0</v>
      </c>
      <c r="E14" s="109">
        <f>E9+E10+E11+E12+E13</f>
        <v>0</v>
      </c>
      <c r="F14" s="109">
        <f>F9+F10+F11+F12+F13</f>
        <v>0</v>
      </c>
    </row>
    <row r="17" spans="2:6" ht="18.75" x14ac:dyDescent="0.3">
      <c r="B17" s="254" t="s">
        <v>444</v>
      </c>
      <c r="C17" s="254"/>
      <c r="D17" s="254"/>
      <c r="E17" s="254"/>
      <c r="F17" s="254"/>
    </row>
  </sheetData>
  <mergeCells count="5">
    <mergeCell ref="A6:A7"/>
    <mergeCell ref="B6:B7"/>
    <mergeCell ref="C6:F6"/>
    <mergeCell ref="A14:B14"/>
    <mergeCell ref="A3:F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zoomScale="82" zoomScaleNormal="82" workbookViewId="0">
      <selection activeCell="B2" sqref="B2:J2"/>
    </sheetView>
  </sheetViews>
  <sheetFormatPr defaultRowHeight="15" x14ac:dyDescent="0.25"/>
  <cols>
    <col min="1" max="1" width="5.85546875" customWidth="1"/>
    <col min="2" max="2" width="29.7109375" customWidth="1"/>
    <col min="3" max="3" width="16.140625" customWidth="1"/>
    <col min="4" max="4" width="16.28515625" customWidth="1"/>
    <col min="5" max="5" width="11.140625" customWidth="1"/>
    <col min="6" max="6" width="15.85546875" customWidth="1"/>
    <col min="7" max="7" width="18" customWidth="1"/>
    <col min="8" max="8" width="14.28515625" customWidth="1"/>
    <col min="9" max="9" width="13.85546875" customWidth="1"/>
    <col min="10" max="10" width="17.42578125" customWidth="1"/>
    <col min="11" max="11" width="14.42578125" customWidth="1"/>
    <col min="12" max="12" width="29.28515625" customWidth="1"/>
  </cols>
  <sheetData>
    <row r="2" spans="1:12" ht="48.75" customHeight="1" x14ac:dyDescent="0.3">
      <c r="B2" s="452" t="s">
        <v>515</v>
      </c>
      <c r="C2" s="452"/>
      <c r="D2" s="452"/>
      <c r="E2" s="452"/>
      <c r="F2" s="452"/>
      <c r="G2" s="452"/>
      <c r="H2" s="452"/>
      <c r="I2" s="452"/>
      <c r="J2" s="452"/>
    </row>
    <row r="4" spans="1:12" ht="15.75" x14ac:dyDescent="0.25">
      <c r="L4" s="252" t="s">
        <v>445</v>
      </c>
    </row>
    <row r="5" spans="1:12" ht="15.75" x14ac:dyDescent="0.25">
      <c r="A5" s="456" t="s">
        <v>118</v>
      </c>
      <c r="B5" s="434" t="s">
        <v>446</v>
      </c>
      <c r="C5" s="434" t="s">
        <v>447</v>
      </c>
      <c r="D5" s="434"/>
      <c r="E5" s="434" t="s">
        <v>448</v>
      </c>
      <c r="F5" s="434" t="s">
        <v>449</v>
      </c>
      <c r="G5" s="434"/>
      <c r="H5" s="434"/>
      <c r="I5" s="434" t="s">
        <v>450</v>
      </c>
      <c r="J5" s="434" t="s">
        <v>29</v>
      </c>
      <c r="K5" s="434"/>
      <c r="L5" s="453" t="s">
        <v>451</v>
      </c>
    </row>
    <row r="6" spans="1:12" x14ac:dyDescent="0.25">
      <c r="A6" s="456"/>
      <c r="B6" s="434"/>
      <c r="C6" s="400" t="s">
        <v>452</v>
      </c>
      <c r="D6" s="434" t="s">
        <v>453</v>
      </c>
      <c r="E6" s="434"/>
      <c r="F6" s="455" t="s">
        <v>454</v>
      </c>
      <c r="G6" s="455" t="s">
        <v>455</v>
      </c>
      <c r="H6" s="434" t="s">
        <v>456</v>
      </c>
      <c r="I6" s="434"/>
      <c r="J6" s="434" t="s">
        <v>457</v>
      </c>
      <c r="K6" s="434" t="s">
        <v>458</v>
      </c>
      <c r="L6" s="454"/>
    </row>
    <row r="7" spans="1:12" x14ac:dyDescent="0.25">
      <c r="A7" s="456"/>
      <c r="B7" s="434"/>
      <c r="C7" s="400"/>
      <c r="D7" s="434"/>
      <c r="E7" s="434"/>
      <c r="F7" s="455"/>
      <c r="G7" s="455"/>
      <c r="H7" s="434"/>
      <c r="I7" s="434"/>
      <c r="J7" s="434"/>
      <c r="K7" s="434"/>
      <c r="L7" s="454"/>
    </row>
    <row r="8" spans="1:12" ht="18.75" x14ac:dyDescent="0.25">
      <c r="A8" s="255" t="s">
        <v>139</v>
      </c>
      <c r="B8" s="255" t="s">
        <v>14</v>
      </c>
      <c r="C8" s="255" t="s">
        <v>15</v>
      </c>
      <c r="D8" s="255" t="s">
        <v>16</v>
      </c>
      <c r="E8" s="255" t="s">
        <v>17</v>
      </c>
      <c r="F8" s="255" t="s">
        <v>18</v>
      </c>
      <c r="G8" s="255" t="s">
        <v>19</v>
      </c>
      <c r="H8" s="255" t="s">
        <v>20</v>
      </c>
      <c r="I8" s="255" t="s">
        <v>21</v>
      </c>
      <c r="J8" s="255" t="s">
        <v>22</v>
      </c>
      <c r="K8" s="255" t="s">
        <v>23</v>
      </c>
      <c r="L8" s="255" t="s">
        <v>24</v>
      </c>
    </row>
    <row r="9" spans="1:12" ht="70.5" customHeight="1" x14ac:dyDescent="0.25">
      <c r="A9" s="256">
        <v>5</v>
      </c>
      <c r="B9" s="234" t="s">
        <v>459</v>
      </c>
      <c r="C9" s="182">
        <v>0</v>
      </c>
      <c r="D9" s="182"/>
      <c r="E9" s="182" t="s">
        <v>460</v>
      </c>
      <c r="F9" s="182" t="s">
        <v>461</v>
      </c>
      <c r="G9" s="182" t="s">
        <v>462</v>
      </c>
      <c r="H9" s="182" t="s">
        <v>463</v>
      </c>
      <c r="I9" s="182">
        <v>8</v>
      </c>
      <c r="J9" s="182">
        <v>4</v>
      </c>
      <c r="K9" s="182">
        <v>4</v>
      </c>
      <c r="L9" s="182"/>
    </row>
    <row r="10" spans="1:12" x14ac:dyDescent="0.25">
      <c r="A10" s="257"/>
      <c r="B10" s="183" t="s">
        <v>8</v>
      </c>
      <c r="C10" s="183">
        <f>SUM(C9:C9)</f>
        <v>0</v>
      </c>
      <c r="D10" s="258"/>
      <c r="E10" s="258"/>
      <c r="F10" s="258"/>
      <c r="G10" s="258"/>
      <c r="H10" s="258"/>
      <c r="I10" s="183">
        <f>SUM(I9:I9)</f>
        <v>8</v>
      </c>
      <c r="J10" s="183">
        <f>SUM(J9:J9)</f>
        <v>4</v>
      </c>
      <c r="K10" s="183">
        <f>SUM(K9:K9)</f>
        <v>4</v>
      </c>
      <c r="L10" s="258"/>
    </row>
    <row r="14" spans="1:12" ht="18.75" x14ac:dyDescent="0.3">
      <c r="B14" s="78" t="s">
        <v>464</v>
      </c>
      <c r="C14" s="78"/>
      <c r="D14" s="78"/>
      <c r="E14" s="78"/>
      <c r="F14" s="78"/>
      <c r="G14" s="78"/>
    </row>
  </sheetData>
  <mergeCells count="16">
    <mergeCell ref="A5:A7"/>
    <mergeCell ref="B5:B7"/>
    <mergeCell ref="C5:D5"/>
    <mergeCell ref="E5:E7"/>
    <mergeCell ref="F5:H5"/>
    <mergeCell ref="I5:I7"/>
    <mergeCell ref="J5:K5"/>
    <mergeCell ref="B2:J2"/>
    <mergeCell ref="L5:L7"/>
    <mergeCell ref="C6:C7"/>
    <mergeCell ref="D6:D7"/>
    <mergeCell ref="F6:F7"/>
    <mergeCell ref="G6:G7"/>
    <mergeCell ref="H6:H7"/>
    <mergeCell ref="J6:J7"/>
    <mergeCell ref="K6:K7"/>
  </mergeCells>
  <pageMargins left="0.25" right="0.25" top="0.75" bottom="0.75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zoomScale="86" zoomScaleNormal="86" workbookViewId="0">
      <selection activeCell="C10" sqref="C10"/>
    </sheetView>
  </sheetViews>
  <sheetFormatPr defaultRowHeight="15" x14ac:dyDescent="0.25"/>
  <cols>
    <col min="1" max="1" width="9.140625" style="292"/>
    <col min="2" max="2" width="27.28515625" style="292" customWidth="1"/>
    <col min="3" max="3" width="13.7109375" style="292" customWidth="1"/>
    <col min="4" max="4" width="11.5703125" style="292" customWidth="1"/>
    <col min="5" max="5" width="16.5703125" style="292" customWidth="1"/>
    <col min="6" max="6" width="15" style="292" customWidth="1"/>
    <col min="7" max="7" width="11.5703125" style="292" customWidth="1"/>
    <col min="8" max="8" width="10.28515625" style="292" customWidth="1"/>
    <col min="9" max="9" width="14" style="292" customWidth="1"/>
    <col min="10" max="10" width="15" style="292" customWidth="1"/>
    <col min="11" max="11" width="11.85546875" style="292" customWidth="1"/>
    <col min="12" max="12" width="9.28515625" style="292" customWidth="1"/>
    <col min="13" max="15" width="18.42578125" style="292" customWidth="1"/>
    <col min="16" max="16384" width="9.140625" style="292"/>
  </cols>
  <sheetData>
    <row r="2" spans="1:15" ht="15.75" x14ac:dyDescent="0.25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</row>
    <row r="3" spans="1:15" ht="48.75" customHeight="1" x14ac:dyDescent="0.25">
      <c r="A3" s="288"/>
      <c r="B3" s="398" t="s">
        <v>516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288"/>
    </row>
    <row r="4" spans="1:15" ht="15.75" thickBot="1" x14ac:dyDescent="0.3">
      <c r="O4" s="259" t="s">
        <v>465</v>
      </c>
    </row>
    <row r="5" spans="1:15" ht="61.5" customHeight="1" thickBot="1" x14ac:dyDescent="0.3">
      <c r="A5" s="462" t="s">
        <v>118</v>
      </c>
      <c r="B5" s="260" t="s">
        <v>466</v>
      </c>
      <c r="C5" s="465" t="s">
        <v>467</v>
      </c>
      <c r="D5" s="466"/>
      <c r="E5" s="465" t="s">
        <v>468</v>
      </c>
      <c r="F5" s="467"/>
      <c r="G5" s="468" t="s">
        <v>521</v>
      </c>
      <c r="H5" s="467" t="s">
        <v>522</v>
      </c>
      <c r="I5" s="466"/>
      <c r="J5" s="459" t="s">
        <v>523</v>
      </c>
      <c r="K5" s="457" t="s">
        <v>524</v>
      </c>
      <c r="L5" s="458"/>
      <c r="M5" s="459" t="s">
        <v>525</v>
      </c>
      <c r="N5" s="457" t="s">
        <v>526</v>
      </c>
      <c r="O5" s="458"/>
    </row>
    <row r="6" spans="1:15" ht="24.75" customHeight="1" thickBot="1" x14ac:dyDescent="0.3">
      <c r="A6" s="463"/>
      <c r="B6" s="261" t="s">
        <v>469</v>
      </c>
      <c r="C6" s="262" t="s">
        <v>11</v>
      </c>
      <c r="D6" s="262" t="s">
        <v>12</v>
      </c>
      <c r="E6" s="262" t="s">
        <v>470</v>
      </c>
      <c r="F6" s="263" t="s">
        <v>471</v>
      </c>
      <c r="G6" s="469"/>
      <c r="H6" s="262" t="s">
        <v>11</v>
      </c>
      <c r="I6" s="262" t="s">
        <v>12</v>
      </c>
      <c r="J6" s="460"/>
      <c r="K6" s="264" t="s">
        <v>11</v>
      </c>
      <c r="L6" s="264" t="s">
        <v>12</v>
      </c>
      <c r="M6" s="460"/>
      <c r="N6" s="264" t="s">
        <v>11</v>
      </c>
      <c r="O6" s="264" t="s">
        <v>12</v>
      </c>
    </row>
    <row r="7" spans="1:15" ht="15.75" thickBot="1" x14ac:dyDescent="0.3">
      <c r="A7" s="464"/>
      <c r="B7" s="289">
        <v>1</v>
      </c>
      <c r="C7" s="349">
        <v>2</v>
      </c>
      <c r="D7" s="350">
        <v>3</v>
      </c>
      <c r="E7" s="350">
        <v>4</v>
      </c>
      <c r="F7" s="350">
        <v>5</v>
      </c>
      <c r="G7" s="337">
        <v>12</v>
      </c>
      <c r="H7" s="337">
        <v>13</v>
      </c>
      <c r="I7" s="337">
        <v>14</v>
      </c>
      <c r="J7" s="337">
        <v>15</v>
      </c>
      <c r="K7" s="336">
        <v>16</v>
      </c>
      <c r="L7" s="336">
        <v>17</v>
      </c>
      <c r="M7" s="337">
        <v>15</v>
      </c>
      <c r="N7" s="336">
        <v>0</v>
      </c>
      <c r="O7" s="336">
        <v>0</v>
      </c>
    </row>
    <row r="8" spans="1:15" ht="15.75" x14ac:dyDescent="0.25">
      <c r="A8" s="265">
        <v>1</v>
      </c>
      <c r="B8" s="266" t="s">
        <v>472</v>
      </c>
      <c r="C8" s="351">
        <f>C9</f>
        <v>14572</v>
      </c>
      <c r="D8" s="351">
        <f t="shared" ref="D8:F8" si="0">D9</f>
        <v>23019</v>
      </c>
      <c r="E8" s="351">
        <f t="shared" si="0"/>
        <v>14602</v>
      </c>
      <c r="F8" s="351">
        <f t="shared" si="0"/>
        <v>6050</v>
      </c>
      <c r="G8" s="267">
        <v>10</v>
      </c>
      <c r="H8" s="267">
        <v>0</v>
      </c>
      <c r="I8" s="267">
        <v>0</v>
      </c>
      <c r="J8" s="267">
        <v>5</v>
      </c>
      <c r="K8" s="267">
        <v>100</v>
      </c>
      <c r="L8" s="267">
        <v>250</v>
      </c>
      <c r="M8" s="244">
        <v>0</v>
      </c>
      <c r="N8" s="267">
        <v>0</v>
      </c>
      <c r="O8" s="267">
        <v>0</v>
      </c>
    </row>
    <row r="9" spans="1:15" ht="15.75" x14ac:dyDescent="0.25">
      <c r="A9" s="293"/>
      <c r="B9" s="268" t="s">
        <v>383</v>
      </c>
      <c r="C9" s="333">
        <v>14572</v>
      </c>
      <c r="D9" s="333">
        <v>23019</v>
      </c>
      <c r="E9" s="333">
        <v>14602</v>
      </c>
      <c r="F9" s="333">
        <v>6050</v>
      </c>
      <c r="G9" s="199">
        <v>10</v>
      </c>
      <c r="H9" s="199">
        <f t="shared" ref="H9:N9" si="1">SUM(H8:H8)</f>
        <v>0</v>
      </c>
      <c r="I9" s="199">
        <f t="shared" si="1"/>
        <v>0</v>
      </c>
      <c r="J9" s="199">
        <v>5</v>
      </c>
      <c r="K9" s="199">
        <v>100</v>
      </c>
      <c r="L9" s="199">
        <f t="shared" si="1"/>
        <v>250</v>
      </c>
      <c r="M9" s="199">
        <f t="shared" si="1"/>
        <v>0</v>
      </c>
      <c r="N9" s="199">
        <f t="shared" si="1"/>
        <v>0</v>
      </c>
      <c r="O9" s="199">
        <f>SUM(O8:O8)</f>
        <v>0</v>
      </c>
    </row>
    <row r="10" spans="1:15" ht="27" customHeight="1" x14ac:dyDescent="0.25">
      <c r="C10" s="334"/>
      <c r="D10" s="334"/>
      <c r="E10" s="334"/>
      <c r="F10" s="334"/>
      <c r="M10" s="276"/>
    </row>
    <row r="11" spans="1:15" ht="73.5" customHeight="1" x14ac:dyDescent="0.3">
      <c r="B11" s="452" t="s">
        <v>473</v>
      </c>
      <c r="C11" s="452"/>
      <c r="D11" s="452"/>
      <c r="E11" s="452"/>
      <c r="F11" s="452"/>
      <c r="G11" s="452"/>
      <c r="H11" s="452"/>
      <c r="I11" s="452"/>
      <c r="J11" s="452"/>
    </row>
  </sheetData>
  <mergeCells count="12">
    <mergeCell ref="K5:L5"/>
    <mergeCell ref="M5:M6"/>
    <mergeCell ref="N5:O5"/>
    <mergeCell ref="B11:J11"/>
    <mergeCell ref="A2:O2"/>
    <mergeCell ref="A5:A7"/>
    <mergeCell ref="C5:D5"/>
    <mergeCell ref="E5:F5"/>
    <mergeCell ref="G5:G6"/>
    <mergeCell ref="H5:I5"/>
    <mergeCell ref="J5:J6"/>
    <mergeCell ref="B3:N3"/>
  </mergeCells>
  <pageMargins left="0.25" right="0.25" top="0.75" bottom="0.7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"/>
  <sheetViews>
    <sheetView workbookViewId="0">
      <selection activeCell="O11" sqref="O11"/>
    </sheetView>
  </sheetViews>
  <sheetFormatPr defaultRowHeight="15" x14ac:dyDescent="0.25"/>
  <cols>
    <col min="1" max="1" width="8.140625" customWidth="1"/>
    <col min="2" max="2" width="30.7109375" customWidth="1"/>
    <col min="3" max="3" width="11.42578125" customWidth="1"/>
    <col min="5" max="5" width="12.85546875" customWidth="1"/>
    <col min="6" max="6" width="11.5703125" customWidth="1"/>
    <col min="7" max="7" width="12.140625" customWidth="1"/>
    <col min="9" max="9" width="15.140625" customWidth="1"/>
    <col min="11" max="11" width="15.28515625" customWidth="1"/>
    <col min="12" max="12" width="15.140625" customWidth="1"/>
    <col min="13" max="13" width="16.5703125" customWidth="1"/>
    <col min="14" max="14" width="14.85546875" customWidth="1"/>
    <col min="15" max="15" width="20.42578125" customWidth="1"/>
  </cols>
  <sheetData>
    <row r="3" spans="1:15" ht="60" customHeight="1" x14ac:dyDescent="0.25">
      <c r="A3" s="269"/>
      <c r="B3" s="269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269"/>
      <c r="N3" s="269"/>
      <c r="O3" s="269"/>
    </row>
    <row r="4" spans="1:15" ht="15.75" x14ac:dyDescent="0.25">
      <c r="A4" s="444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</row>
    <row r="5" spans="1:15" ht="15.75" x14ac:dyDescent="0.25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  <c r="O5" s="173" t="s">
        <v>474</v>
      </c>
    </row>
    <row r="6" spans="1:15" x14ac:dyDescent="0.25">
      <c r="A6" s="472" t="s">
        <v>299</v>
      </c>
      <c r="B6" s="472" t="s">
        <v>300</v>
      </c>
      <c r="C6" s="472" t="s">
        <v>475</v>
      </c>
      <c r="D6" s="472"/>
      <c r="E6" s="472"/>
      <c r="F6" s="472"/>
      <c r="G6" s="472" t="s">
        <v>520</v>
      </c>
      <c r="H6" s="472"/>
      <c r="I6" s="472"/>
      <c r="J6" s="472"/>
      <c r="K6" s="472" t="s">
        <v>476</v>
      </c>
      <c r="L6" s="472" t="s">
        <v>475</v>
      </c>
      <c r="M6" s="472"/>
      <c r="N6" s="472" t="s">
        <v>527</v>
      </c>
      <c r="O6" s="472"/>
    </row>
    <row r="7" spans="1:15" ht="156.75" x14ac:dyDescent="0.25">
      <c r="A7" s="472"/>
      <c r="B7" s="472"/>
      <c r="C7" s="167" t="s">
        <v>477</v>
      </c>
      <c r="D7" s="167" t="s">
        <v>478</v>
      </c>
      <c r="E7" s="167" t="s">
        <v>479</v>
      </c>
      <c r="F7" s="167" t="s">
        <v>480</v>
      </c>
      <c r="G7" s="167" t="s">
        <v>477</v>
      </c>
      <c r="H7" s="167" t="s">
        <v>478</v>
      </c>
      <c r="I7" s="167" t="s">
        <v>479</v>
      </c>
      <c r="J7" s="167" t="s">
        <v>480</v>
      </c>
      <c r="K7" s="472"/>
      <c r="L7" s="167" t="s">
        <v>481</v>
      </c>
      <c r="M7" s="167" t="s">
        <v>482</v>
      </c>
      <c r="N7" s="167" t="s">
        <v>483</v>
      </c>
      <c r="O7" s="167" t="s">
        <v>482</v>
      </c>
    </row>
    <row r="8" spans="1:15" ht="15.75" x14ac:dyDescent="0.25">
      <c r="A8" s="244">
        <v>1</v>
      </c>
      <c r="B8" s="244" t="s">
        <v>472</v>
      </c>
      <c r="C8" s="244">
        <v>2.5</v>
      </c>
      <c r="D8" s="244">
        <v>11.5</v>
      </c>
      <c r="E8" s="244">
        <v>1</v>
      </c>
      <c r="F8" s="244">
        <v>15</v>
      </c>
      <c r="G8" s="244">
        <v>2.5</v>
      </c>
      <c r="H8" s="244">
        <v>11.5</v>
      </c>
      <c r="I8" s="244">
        <v>1</v>
      </c>
      <c r="J8" s="244">
        <v>15</v>
      </c>
      <c r="K8" s="244">
        <v>0</v>
      </c>
      <c r="L8" s="182">
        <f>L9</f>
        <v>30.396000000000001</v>
      </c>
      <c r="M8" s="182">
        <f>M9</f>
        <v>30.396000000000001</v>
      </c>
      <c r="N8" s="182">
        <v>18968</v>
      </c>
      <c r="O8" s="182">
        <v>2616</v>
      </c>
    </row>
    <row r="9" spans="1:15" ht="19.5" x14ac:dyDescent="0.25">
      <c r="A9" s="470" t="s">
        <v>8</v>
      </c>
      <c r="B9" s="471"/>
      <c r="C9" s="272">
        <f t="shared" ref="C9:O9" si="0">SUM(C8:C8)</f>
        <v>2.5</v>
      </c>
      <c r="D9" s="272">
        <f t="shared" si="0"/>
        <v>11.5</v>
      </c>
      <c r="E9" s="272">
        <f t="shared" si="0"/>
        <v>1</v>
      </c>
      <c r="F9" s="272">
        <f t="shared" si="0"/>
        <v>15</v>
      </c>
      <c r="G9" s="272">
        <f t="shared" si="0"/>
        <v>2.5</v>
      </c>
      <c r="H9" s="272">
        <f t="shared" si="0"/>
        <v>11.5</v>
      </c>
      <c r="I9" s="272">
        <f t="shared" si="0"/>
        <v>1</v>
      </c>
      <c r="J9" s="272">
        <f t="shared" si="0"/>
        <v>15</v>
      </c>
      <c r="K9" s="272">
        <f t="shared" si="0"/>
        <v>0</v>
      </c>
      <c r="L9" s="272">
        <v>30.396000000000001</v>
      </c>
      <c r="M9" s="272">
        <v>30.396000000000001</v>
      </c>
      <c r="N9" s="272">
        <f t="shared" si="0"/>
        <v>18968</v>
      </c>
      <c r="O9" s="272">
        <f t="shared" si="0"/>
        <v>2616</v>
      </c>
    </row>
    <row r="10" spans="1:15" x14ac:dyDescent="0.25">
      <c r="O10" s="276"/>
    </row>
    <row r="11" spans="1:15" x14ac:dyDescent="0.25">
      <c r="B11" s="273"/>
      <c r="C11" s="273"/>
      <c r="D11" s="273"/>
      <c r="E11" s="273"/>
      <c r="F11" s="273"/>
    </row>
    <row r="14" spans="1:15" ht="18.75" x14ac:dyDescent="0.3">
      <c r="A14" s="184"/>
      <c r="B14" s="78" t="s">
        <v>484</v>
      </c>
      <c r="C14" s="78"/>
      <c r="D14" s="78"/>
      <c r="E14" s="78"/>
      <c r="F14" s="184"/>
      <c r="G14" s="184"/>
      <c r="H14" s="184"/>
    </row>
  </sheetData>
  <mergeCells count="10">
    <mergeCell ref="A9:B9"/>
    <mergeCell ref="C3:L3"/>
    <mergeCell ref="A4:O4"/>
    <mergeCell ref="A6:A7"/>
    <mergeCell ref="B6:B7"/>
    <mergeCell ref="C6:F6"/>
    <mergeCell ref="G6:J6"/>
    <mergeCell ref="K6:K7"/>
    <mergeCell ref="L6:M6"/>
    <mergeCell ref="N6:O6"/>
  </mergeCells>
  <pageMargins left="0.25" right="0.25" top="0.75" bottom="0.75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2"/>
  <sheetViews>
    <sheetView topLeftCell="A4" workbookViewId="0">
      <selection activeCell="M6" sqref="M6:N7"/>
    </sheetView>
  </sheetViews>
  <sheetFormatPr defaultColWidth="9.140625" defaultRowHeight="30" customHeight="1" x14ac:dyDescent="0.25"/>
  <cols>
    <col min="1" max="1" width="6.28515625" style="184" customWidth="1"/>
    <col min="2" max="2" width="25.140625" style="184" customWidth="1"/>
    <col min="3" max="3" width="6.140625" style="184" customWidth="1"/>
    <col min="4" max="4" width="5.7109375" style="184" customWidth="1"/>
    <col min="5" max="5" width="5.42578125" style="184" customWidth="1"/>
    <col min="6" max="6" width="11.28515625" style="184" customWidth="1"/>
    <col min="7" max="7" width="7.42578125" style="184" customWidth="1"/>
    <col min="8" max="8" width="7.28515625" style="184" customWidth="1"/>
    <col min="9" max="9" width="6.5703125" style="184" customWidth="1"/>
    <col min="10" max="10" width="7.140625" style="184" customWidth="1"/>
    <col min="11" max="11" width="6.7109375" style="184" customWidth="1"/>
    <col min="12" max="12" width="7.5703125" style="184" customWidth="1"/>
    <col min="13" max="13" width="9.42578125" style="184" customWidth="1"/>
    <col min="14" max="14" width="13.28515625" style="184" customWidth="1"/>
    <col min="15" max="16384" width="9.140625" style="184"/>
  </cols>
  <sheetData>
    <row r="2" spans="1:23" ht="57.75" customHeight="1" x14ac:dyDescent="0.25">
      <c r="A2" s="274"/>
      <c r="B2" s="473" t="s">
        <v>517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274"/>
      <c r="N2" s="274"/>
    </row>
    <row r="3" spans="1:23" ht="30" customHeight="1" thickBot="1" x14ac:dyDescent="0.3">
      <c r="C3" s="185"/>
      <c r="D3" s="185"/>
      <c r="E3" s="185"/>
      <c r="F3" s="185"/>
      <c r="N3" s="259" t="s">
        <v>485</v>
      </c>
    </row>
    <row r="4" spans="1:23" ht="30" customHeight="1" thickBot="1" x14ac:dyDescent="0.3">
      <c r="A4" s="402" t="s">
        <v>486</v>
      </c>
      <c r="B4" s="486" t="s">
        <v>466</v>
      </c>
      <c r="C4" s="489"/>
      <c r="D4" s="489"/>
      <c r="E4" s="489"/>
      <c r="F4" s="489"/>
      <c r="G4" s="490"/>
      <c r="H4" s="490"/>
      <c r="I4" s="490"/>
      <c r="J4" s="490"/>
      <c r="K4" s="490"/>
      <c r="L4" s="490"/>
      <c r="M4" s="490"/>
      <c r="N4" s="490"/>
      <c r="O4" s="275"/>
      <c r="P4" s="275"/>
      <c r="Q4" s="275"/>
      <c r="R4" s="275"/>
      <c r="S4" s="275"/>
    </row>
    <row r="5" spans="1:23" ht="30" customHeight="1" thickBot="1" x14ac:dyDescent="0.3">
      <c r="A5" s="485"/>
      <c r="B5" s="487"/>
      <c r="C5" s="491" t="s">
        <v>530</v>
      </c>
      <c r="D5" s="489"/>
      <c r="E5" s="489"/>
      <c r="F5" s="492"/>
      <c r="G5" s="478" t="s">
        <v>533</v>
      </c>
      <c r="H5" s="479"/>
      <c r="I5" s="479"/>
      <c r="J5" s="479"/>
      <c r="K5" s="479"/>
      <c r="L5" s="479"/>
      <c r="M5" s="479"/>
      <c r="N5" s="480"/>
      <c r="O5" s="478" t="s">
        <v>531</v>
      </c>
      <c r="P5" s="479"/>
      <c r="Q5" s="479"/>
      <c r="R5" s="479"/>
      <c r="S5" s="479"/>
      <c r="T5" s="479"/>
      <c r="U5" s="479"/>
      <c r="V5" s="480"/>
    </row>
    <row r="6" spans="1:23" ht="30" customHeight="1" x14ac:dyDescent="0.25">
      <c r="A6" s="485"/>
      <c r="B6" s="487"/>
      <c r="C6" s="476" t="s">
        <v>487</v>
      </c>
      <c r="D6" s="476" t="s">
        <v>488</v>
      </c>
      <c r="E6" s="476" t="s">
        <v>489</v>
      </c>
      <c r="F6" s="493" t="s">
        <v>490</v>
      </c>
      <c r="G6" s="474" t="s">
        <v>487</v>
      </c>
      <c r="H6" s="475"/>
      <c r="I6" s="474" t="s">
        <v>488</v>
      </c>
      <c r="J6" s="475"/>
      <c r="K6" s="474" t="s">
        <v>489</v>
      </c>
      <c r="L6" s="475"/>
      <c r="M6" s="481" t="s">
        <v>491</v>
      </c>
      <c r="N6" s="482"/>
      <c r="O6" s="474" t="s">
        <v>487</v>
      </c>
      <c r="P6" s="475"/>
      <c r="Q6" s="474" t="s">
        <v>488</v>
      </c>
      <c r="R6" s="475"/>
      <c r="S6" s="474" t="s">
        <v>489</v>
      </c>
      <c r="T6" s="475"/>
      <c r="U6" s="481" t="s">
        <v>491</v>
      </c>
      <c r="V6" s="482"/>
    </row>
    <row r="7" spans="1:23" ht="70.5" customHeight="1" thickBot="1" x14ac:dyDescent="0.3">
      <c r="A7" s="485"/>
      <c r="B7" s="488"/>
      <c r="C7" s="477"/>
      <c r="D7" s="477"/>
      <c r="E7" s="477"/>
      <c r="F7" s="494"/>
      <c r="G7" s="341" t="s">
        <v>5</v>
      </c>
      <c r="H7" s="341" t="s">
        <v>4</v>
      </c>
      <c r="I7" s="341" t="s">
        <v>5</v>
      </c>
      <c r="J7" s="341" t="s">
        <v>4</v>
      </c>
      <c r="K7" s="341" t="s">
        <v>5</v>
      </c>
      <c r="L7" s="341" t="s">
        <v>4</v>
      </c>
      <c r="M7" s="483"/>
      <c r="N7" s="484"/>
      <c r="O7" s="341" t="s">
        <v>5</v>
      </c>
      <c r="P7" s="341" t="s">
        <v>4</v>
      </c>
      <c r="Q7" s="341" t="s">
        <v>5</v>
      </c>
      <c r="R7" s="341" t="s">
        <v>4</v>
      </c>
      <c r="S7" s="341" t="s">
        <v>5</v>
      </c>
      <c r="T7" s="341" t="s">
        <v>4</v>
      </c>
      <c r="U7" s="483"/>
      <c r="V7" s="484"/>
    </row>
    <row r="8" spans="1:23" s="257" customFormat="1" ht="30" customHeight="1" x14ac:dyDescent="0.25">
      <c r="A8" s="403"/>
      <c r="B8" s="340">
        <v>1</v>
      </c>
      <c r="C8" s="340">
        <v>2</v>
      </c>
      <c r="D8" s="340">
        <v>3</v>
      </c>
      <c r="E8" s="340">
        <v>4</v>
      </c>
      <c r="F8" s="340">
        <v>5</v>
      </c>
      <c r="G8" s="341">
        <v>10</v>
      </c>
      <c r="H8" s="341">
        <v>11</v>
      </c>
      <c r="I8" s="341">
        <v>12</v>
      </c>
      <c r="J8" s="341">
        <v>13</v>
      </c>
      <c r="K8" s="341">
        <v>14</v>
      </c>
      <c r="L8" s="341">
        <v>15</v>
      </c>
      <c r="M8" s="341">
        <v>16</v>
      </c>
      <c r="N8" s="341">
        <v>17</v>
      </c>
      <c r="O8" s="341">
        <v>18</v>
      </c>
      <c r="P8" s="341">
        <v>19</v>
      </c>
      <c r="Q8" s="341">
        <v>20</v>
      </c>
      <c r="R8" s="341">
        <v>21</v>
      </c>
      <c r="S8" s="341">
        <v>22</v>
      </c>
      <c r="T8" s="341">
        <v>23</v>
      </c>
      <c r="U8" s="341">
        <v>24</v>
      </c>
      <c r="V8" s="341">
        <v>25</v>
      </c>
      <c r="W8" s="348"/>
    </row>
    <row r="9" spans="1:23" ht="46.5" customHeight="1" x14ac:dyDescent="0.25">
      <c r="A9" s="342">
        <v>1</v>
      </c>
      <c r="B9" s="343" t="s">
        <v>405</v>
      </c>
      <c r="C9" s="344">
        <v>5</v>
      </c>
      <c r="D9" s="344">
        <v>0</v>
      </c>
      <c r="E9" s="344">
        <v>0</v>
      </c>
      <c r="F9" s="344">
        <v>4.4000000000000004</v>
      </c>
      <c r="G9" s="345">
        <f>G10</f>
        <v>6</v>
      </c>
      <c r="H9" s="345">
        <f t="shared" ref="H9:N9" si="0">H10</f>
        <v>2</v>
      </c>
      <c r="I9" s="345">
        <f t="shared" si="0"/>
        <v>0</v>
      </c>
      <c r="J9" s="345">
        <f t="shared" si="0"/>
        <v>0</v>
      </c>
      <c r="K9" s="345">
        <f t="shared" si="0"/>
        <v>0</v>
      </c>
      <c r="L9" s="345">
        <f t="shared" si="0"/>
        <v>0</v>
      </c>
      <c r="M9" s="345">
        <f t="shared" si="0"/>
        <v>5.3</v>
      </c>
      <c r="N9" s="345">
        <f t="shared" si="0"/>
        <v>0.64500000000000002</v>
      </c>
      <c r="O9" s="345">
        <v>6</v>
      </c>
      <c r="P9" s="345">
        <v>2</v>
      </c>
      <c r="Q9" s="346">
        <v>0</v>
      </c>
      <c r="R9" s="346">
        <v>0</v>
      </c>
      <c r="S9" s="346">
        <v>0</v>
      </c>
      <c r="T9" s="346">
        <v>0</v>
      </c>
      <c r="U9" s="345">
        <v>4.5999999999999996</v>
      </c>
      <c r="V9" s="345">
        <v>1.5</v>
      </c>
    </row>
    <row r="10" spans="1:23" ht="30" customHeight="1" x14ac:dyDescent="0.25">
      <c r="A10" s="347"/>
      <c r="B10" s="347" t="s">
        <v>383</v>
      </c>
      <c r="C10" s="347">
        <v>5</v>
      </c>
      <c r="D10" s="347">
        <v>0</v>
      </c>
      <c r="E10" s="347">
        <v>0</v>
      </c>
      <c r="F10" s="347">
        <v>4.4000000000000004</v>
      </c>
      <c r="G10" s="345">
        <v>6</v>
      </c>
      <c r="H10" s="345">
        <v>2</v>
      </c>
      <c r="I10" s="346">
        <v>0</v>
      </c>
      <c r="J10" s="346">
        <v>0</v>
      </c>
      <c r="K10" s="346">
        <v>0</v>
      </c>
      <c r="L10" s="346">
        <v>0</v>
      </c>
      <c r="M10" s="345">
        <v>5.3</v>
      </c>
      <c r="N10" s="345">
        <v>0.64500000000000002</v>
      </c>
      <c r="O10" s="345">
        <v>6</v>
      </c>
      <c r="P10" s="345">
        <v>2</v>
      </c>
      <c r="Q10" s="345">
        <v>0</v>
      </c>
      <c r="R10" s="345">
        <v>0</v>
      </c>
      <c r="S10" s="345">
        <v>0</v>
      </c>
      <c r="T10" s="345">
        <v>0</v>
      </c>
      <c r="U10" s="346">
        <v>4.5999999999999996</v>
      </c>
      <c r="V10" s="345">
        <v>1.5</v>
      </c>
    </row>
    <row r="13" spans="1:23" ht="30" customHeight="1" x14ac:dyDescent="0.3">
      <c r="B13" s="254" t="s">
        <v>484</v>
      </c>
      <c r="C13" s="254"/>
      <c r="D13" s="254"/>
      <c r="E13" s="254"/>
      <c r="F13" s="254"/>
      <c r="G13" s="273"/>
      <c r="H13" s="273"/>
      <c r="I13" s="273"/>
      <c r="J13" s="273"/>
      <c r="K13" s="273"/>
      <c r="L13" s="273"/>
      <c r="M13" s="273"/>
    </row>
    <row r="102" spans="2:6" ht="30" customHeight="1" x14ac:dyDescent="0.3">
      <c r="B102" s="78" t="s">
        <v>484</v>
      </c>
      <c r="C102" s="78"/>
      <c r="D102" s="78"/>
      <c r="E102" s="78"/>
      <c r="F102" s="78"/>
    </row>
  </sheetData>
  <mergeCells count="20">
    <mergeCell ref="A4:A8"/>
    <mergeCell ref="B4:B7"/>
    <mergeCell ref="C4:F4"/>
    <mergeCell ref="G4:N4"/>
    <mergeCell ref="C5:F5"/>
    <mergeCell ref="G5:N5"/>
    <mergeCell ref="C6:C7"/>
    <mergeCell ref="D6:D7"/>
    <mergeCell ref="I6:J6"/>
    <mergeCell ref="K6:L6"/>
    <mergeCell ref="F6:F7"/>
    <mergeCell ref="B2:L2"/>
    <mergeCell ref="G6:H6"/>
    <mergeCell ref="E6:E7"/>
    <mergeCell ref="O5:V5"/>
    <mergeCell ref="O6:P6"/>
    <mergeCell ref="Q6:R6"/>
    <mergeCell ref="S6:T6"/>
    <mergeCell ref="M6:N7"/>
    <mergeCell ref="U6:V7"/>
  </mergeCells>
  <pageMargins left="0.25" right="0.25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zoomScale="63" zoomScaleNormal="63" workbookViewId="0">
      <selection activeCell="D19" sqref="D19"/>
    </sheetView>
  </sheetViews>
  <sheetFormatPr defaultRowHeight="15" x14ac:dyDescent="0.25"/>
  <cols>
    <col min="1" max="1" width="6" style="292" customWidth="1"/>
    <col min="2" max="2" width="21.28515625" style="292" customWidth="1"/>
    <col min="3" max="3" width="7.42578125" style="292" customWidth="1"/>
    <col min="4" max="16384" width="9.140625" style="292"/>
  </cols>
  <sheetData>
    <row r="1" spans="1:26" ht="60" customHeight="1" x14ac:dyDescent="0.25">
      <c r="A1" s="380" t="s">
        <v>505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294"/>
    </row>
    <row r="2" spans="1:26" ht="15.75" x14ac:dyDescent="0.2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79"/>
      <c r="W2" s="80" t="s">
        <v>117</v>
      </c>
    </row>
    <row r="3" spans="1:26" ht="40.5" customHeight="1" x14ac:dyDescent="0.25">
      <c r="A3" s="356" t="s">
        <v>118</v>
      </c>
      <c r="B3" s="381"/>
      <c r="C3" s="366" t="s">
        <v>119</v>
      </c>
      <c r="D3" s="367"/>
      <c r="E3" s="384" t="s">
        <v>29</v>
      </c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6"/>
    </row>
    <row r="4" spans="1:26" ht="25.5" customHeight="1" x14ac:dyDescent="0.25">
      <c r="A4" s="357"/>
      <c r="B4" s="382"/>
      <c r="C4" s="368"/>
      <c r="D4" s="369"/>
      <c r="E4" s="81"/>
      <c r="F4" s="387" t="s">
        <v>120</v>
      </c>
      <c r="G4" s="388"/>
      <c r="H4" s="388"/>
      <c r="I4" s="388"/>
      <c r="J4" s="389"/>
      <c r="K4" s="82"/>
      <c r="L4" s="384" t="s">
        <v>121</v>
      </c>
      <c r="M4" s="385"/>
      <c r="N4" s="385"/>
      <c r="O4" s="385"/>
      <c r="P4" s="385"/>
      <c r="Q4" s="385"/>
      <c r="R4" s="385"/>
      <c r="S4" s="385"/>
      <c r="T4" s="385"/>
      <c r="U4" s="385"/>
      <c r="V4" s="386"/>
      <c r="W4" s="390" t="s">
        <v>8</v>
      </c>
    </row>
    <row r="5" spans="1:26" ht="66.75" customHeight="1" x14ac:dyDescent="0.25">
      <c r="A5" s="357"/>
      <c r="B5" s="382"/>
      <c r="C5" s="378" t="s">
        <v>122</v>
      </c>
      <c r="D5" s="378" t="s">
        <v>123</v>
      </c>
      <c r="E5" s="393" t="s">
        <v>8</v>
      </c>
      <c r="F5" s="378" t="s">
        <v>124</v>
      </c>
      <c r="G5" s="378" t="s">
        <v>125</v>
      </c>
      <c r="H5" s="395" t="s">
        <v>126</v>
      </c>
      <c r="I5" s="395" t="s">
        <v>127</v>
      </c>
      <c r="J5" s="378" t="s">
        <v>128</v>
      </c>
      <c r="K5" s="378" t="s">
        <v>8</v>
      </c>
      <c r="L5" s="370" t="s">
        <v>129</v>
      </c>
      <c r="M5" s="395" t="s">
        <v>130</v>
      </c>
      <c r="N5" s="395" t="s">
        <v>131</v>
      </c>
      <c r="O5" s="395" t="s">
        <v>132</v>
      </c>
      <c r="P5" s="370" t="s">
        <v>133</v>
      </c>
      <c r="Q5" s="370" t="s">
        <v>134</v>
      </c>
      <c r="R5" s="370" t="s">
        <v>135</v>
      </c>
      <c r="S5" s="375" t="s">
        <v>136</v>
      </c>
      <c r="T5" s="370" t="s">
        <v>137</v>
      </c>
      <c r="U5" s="395" t="s">
        <v>138</v>
      </c>
      <c r="V5" s="395" t="s">
        <v>7</v>
      </c>
      <c r="W5" s="391"/>
    </row>
    <row r="6" spans="1:26" ht="27.75" customHeight="1" x14ac:dyDescent="0.25">
      <c r="A6" s="358"/>
      <c r="B6" s="383"/>
      <c r="C6" s="379"/>
      <c r="D6" s="379"/>
      <c r="E6" s="394"/>
      <c r="F6" s="379"/>
      <c r="G6" s="379"/>
      <c r="H6" s="396"/>
      <c r="I6" s="396"/>
      <c r="J6" s="379"/>
      <c r="K6" s="379"/>
      <c r="L6" s="372"/>
      <c r="M6" s="396"/>
      <c r="N6" s="396"/>
      <c r="O6" s="396"/>
      <c r="P6" s="372"/>
      <c r="Q6" s="372"/>
      <c r="R6" s="372"/>
      <c r="S6" s="377"/>
      <c r="T6" s="372"/>
      <c r="U6" s="396"/>
      <c r="V6" s="396"/>
      <c r="W6" s="392"/>
    </row>
    <row r="7" spans="1:26" ht="15.75" x14ac:dyDescent="0.25">
      <c r="A7" s="83" t="s">
        <v>139</v>
      </c>
      <c r="B7" s="83" t="s">
        <v>14</v>
      </c>
      <c r="C7" s="83" t="s">
        <v>15</v>
      </c>
      <c r="D7" s="83" t="s">
        <v>16</v>
      </c>
      <c r="E7" s="83" t="s">
        <v>17</v>
      </c>
      <c r="F7" s="83" t="s">
        <v>18</v>
      </c>
      <c r="G7" s="83" t="s">
        <v>19</v>
      </c>
      <c r="H7" s="83" t="s">
        <v>20</v>
      </c>
      <c r="I7" s="83" t="s">
        <v>21</v>
      </c>
      <c r="J7" s="83" t="s">
        <v>22</v>
      </c>
      <c r="K7" s="83" t="s">
        <v>23</v>
      </c>
      <c r="L7" s="83" t="s">
        <v>24</v>
      </c>
      <c r="M7" s="84" t="s">
        <v>25</v>
      </c>
      <c r="N7" s="84" t="s">
        <v>26</v>
      </c>
      <c r="O7" s="84" t="s">
        <v>27</v>
      </c>
      <c r="P7" s="84" t="s">
        <v>140</v>
      </c>
      <c r="Q7" s="84" t="s">
        <v>141</v>
      </c>
      <c r="R7" s="84" t="s">
        <v>142</v>
      </c>
      <c r="S7" s="84" t="s">
        <v>143</v>
      </c>
      <c r="T7" s="84" t="s">
        <v>144</v>
      </c>
      <c r="U7" s="84" t="s">
        <v>145</v>
      </c>
      <c r="V7" s="84" t="s">
        <v>146</v>
      </c>
      <c r="W7" s="84" t="s">
        <v>147</v>
      </c>
    </row>
    <row r="8" spans="1:26" ht="15.75" x14ac:dyDescent="0.25">
      <c r="A8" s="85">
        <v>1</v>
      </c>
      <c r="B8" s="86" t="s">
        <v>148</v>
      </c>
      <c r="C8" s="87">
        <f>C10+C12+C13</f>
        <v>3867</v>
      </c>
      <c r="D8" s="87">
        <f>D10+D12+D13</f>
        <v>4480</v>
      </c>
      <c r="E8" s="87">
        <f>C8+D8</f>
        <v>8347</v>
      </c>
      <c r="F8" s="87">
        <f>F10+F12+F13</f>
        <v>2162</v>
      </c>
      <c r="G8" s="87">
        <f>G10+G12+G13</f>
        <v>2009</v>
      </c>
      <c r="H8" s="87">
        <f>H10+H12+H13</f>
        <v>1606</v>
      </c>
      <c r="I8" s="87">
        <f>I10+I12+I13</f>
        <v>1775</v>
      </c>
      <c r="J8" s="87">
        <f>J10+J12+J13</f>
        <v>795</v>
      </c>
      <c r="K8" s="87">
        <f>F8+G8+H8+I8+J8</f>
        <v>8347</v>
      </c>
      <c r="L8" s="87">
        <f>L10+L12+L13</f>
        <v>2206</v>
      </c>
      <c r="M8" s="87">
        <f t="shared" ref="M8:V8" si="0">M10+M12+M13</f>
        <v>1508</v>
      </c>
      <c r="N8" s="87">
        <f t="shared" si="0"/>
        <v>1274</v>
      </c>
      <c r="O8" s="87">
        <f t="shared" si="0"/>
        <v>85</v>
      </c>
      <c r="P8" s="87">
        <f t="shared" si="0"/>
        <v>0</v>
      </c>
      <c r="Q8" s="87">
        <f t="shared" si="0"/>
        <v>792</v>
      </c>
      <c r="R8" s="87">
        <f t="shared" si="0"/>
        <v>745</v>
      </c>
      <c r="S8" s="87">
        <f t="shared" si="0"/>
        <v>403</v>
      </c>
      <c r="T8" s="87">
        <f t="shared" si="0"/>
        <v>696</v>
      </c>
      <c r="U8" s="87">
        <f t="shared" si="0"/>
        <v>0</v>
      </c>
      <c r="V8" s="87">
        <f t="shared" si="0"/>
        <v>638</v>
      </c>
      <c r="W8" s="88">
        <f>L8+M8+N8+O8+P8+Q8+R8+S8+T8+U8+V8</f>
        <v>8347</v>
      </c>
    </row>
    <row r="9" spans="1:26" ht="15.75" x14ac:dyDescent="0.25">
      <c r="A9" s="89"/>
      <c r="B9" s="90" t="s">
        <v>29</v>
      </c>
      <c r="C9" s="91"/>
      <c r="D9" s="91"/>
      <c r="E9" s="87"/>
      <c r="F9" s="40"/>
      <c r="G9" s="40"/>
      <c r="H9" s="40"/>
      <c r="I9" s="40"/>
      <c r="J9" s="40"/>
      <c r="K9" s="87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88"/>
    </row>
    <row r="10" spans="1:26" ht="30" x14ac:dyDescent="0.25">
      <c r="A10" s="91" t="s">
        <v>30</v>
      </c>
      <c r="B10" s="42" t="s">
        <v>149</v>
      </c>
      <c r="C10" s="91">
        <v>3867</v>
      </c>
      <c r="D10" s="91">
        <v>4480</v>
      </c>
      <c r="E10" s="87">
        <f>D10+C10</f>
        <v>8347</v>
      </c>
      <c r="F10" s="40">
        <v>2162</v>
      </c>
      <c r="G10" s="40">
        <v>2009</v>
      </c>
      <c r="H10" s="40">
        <v>1606</v>
      </c>
      <c r="I10" s="40">
        <v>1775</v>
      </c>
      <c r="J10" s="40">
        <v>795</v>
      </c>
      <c r="K10" s="87">
        <f>F10+G10+H10+I10+J10</f>
        <v>8347</v>
      </c>
      <c r="L10" s="40">
        <v>2206</v>
      </c>
      <c r="M10" s="40">
        <v>1508</v>
      </c>
      <c r="N10" s="40">
        <v>1274</v>
      </c>
      <c r="O10" s="40">
        <v>85</v>
      </c>
      <c r="P10" s="40">
        <v>0</v>
      </c>
      <c r="Q10" s="40">
        <v>792</v>
      </c>
      <c r="R10" s="40">
        <v>745</v>
      </c>
      <c r="S10" s="40">
        <v>403</v>
      </c>
      <c r="T10" s="40">
        <v>696</v>
      </c>
      <c r="U10" s="92"/>
      <c r="V10" s="40">
        <v>638</v>
      </c>
      <c r="W10" s="88">
        <f t="shared" ref="W10:W24" si="1">L10+M10+N10+O10+P10+Q10+R10+S10+T10+U10+V10</f>
        <v>8347</v>
      </c>
    </row>
    <row r="11" spans="1:26" ht="15.75" x14ac:dyDescent="0.25">
      <c r="A11" s="91"/>
      <c r="B11" s="93" t="s">
        <v>29</v>
      </c>
      <c r="C11" s="91"/>
      <c r="D11" s="91"/>
      <c r="E11" s="87">
        <f>C11+D11</f>
        <v>0</v>
      </c>
      <c r="F11" s="40"/>
      <c r="G11" s="40"/>
      <c r="H11" s="40"/>
      <c r="I11" s="40"/>
      <c r="J11" s="40"/>
      <c r="K11" s="87">
        <f>F11+G11+H11+I11+J11</f>
        <v>0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88"/>
    </row>
    <row r="12" spans="1:26" ht="30" x14ac:dyDescent="0.25">
      <c r="A12" s="16" t="s">
        <v>32</v>
      </c>
      <c r="B12" s="42" t="s">
        <v>150</v>
      </c>
      <c r="C12" s="91"/>
      <c r="D12" s="91"/>
      <c r="E12" s="87">
        <f>C12+D12</f>
        <v>0</v>
      </c>
      <c r="F12" s="40"/>
      <c r="G12" s="40"/>
      <c r="H12" s="40"/>
      <c r="I12" s="40"/>
      <c r="J12" s="40"/>
      <c r="K12" s="87">
        <f>F12+G12+H12+I12+J12</f>
        <v>0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88">
        <f t="shared" si="1"/>
        <v>0</v>
      </c>
    </row>
    <row r="13" spans="1:26" ht="63" customHeight="1" x14ac:dyDescent="0.25">
      <c r="A13" s="16" t="s">
        <v>34</v>
      </c>
      <c r="B13" s="42" t="s">
        <v>151</v>
      </c>
      <c r="C13" s="91"/>
      <c r="D13" s="91"/>
      <c r="E13" s="87"/>
      <c r="F13" s="40"/>
      <c r="G13" s="40"/>
      <c r="H13" s="40"/>
      <c r="I13" s="40"/>
      <c r="J13" s="40"/>
      <c r="K13" s="87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88">
        <f t="shared" si="1"/>
        <v>0</v>
      </c>
    </row>
    <row r="14" spans="1:26" ht="63" customHeight="1" x14ac:dyDescent="0.25">
      <c r="A14" s="94">
        <v>2</v>
      </c>
      <c r="B14" s="330" t="s">
        <v>529</v>
      </c>
      <c r="C14" s="87">
        <f>C16+C18+C19</f>
        <v>37</v>
      </c>
      <c r="D14" s="87">
        <f>D16+D18+D19</f>
        <v>65</v>
      </c>
      <c r="E14" s="87">
        <f>C14+D14</f>
        <v>102</v>
      </c>
      <c r="F14" s="87">
        <f>F16+F18+F19</f>
        <v>31</v>
      </c>
      <c r="G14" s="87">
        <f>G16+G18+G19</f>
        <v>21</v>
      </c>
      <c r="H14" s="87">
        <f>H16+H18+H19</f>
        <v>17</v>
      </c>
      <c r="I14" s="87">
        <f>I16+I18+I19</f>
        <v>16</v>
      </c>
      <c r="J14" s="87">
        <f>J16+J18+J19</f>
        <v>17</v>
      </c>
      <c r="K14" s="87">
        <f>F14+G14+H14+I14+J14</f>
        <v>102</v>
      </c>
      <c r="L14" s="87">
        <f>L16+L18+L19</f>
        <v>29</v>
      </c>
      <c r="M14" s="87">
        <f t="shared" ref="M14:V14" si="2">M16+M18+M19</f>
        <v>17</v>
      </c>
      <c r="N14" s="87">
        <f t="shared" si="2"/>
        <v>9</v>
      </c>
      <c r="O14" s="87">
        <f t="shared" si="2"/>
        <v>0</v>
      </c>
      <c r="P14" s="87">
        <f t="shared" si="2"/>
        <v>0</v>
      </c>
      <c r="Q14" s="87">
        <f t="shared" si="2"/>
        <v>21</v>
      </c>
      <c r="R14" s="87">
        <f t="shared" si="2"/>
        <v>14</v>
      </c>
      <c r="S14" s="87">
        <f t="shared" si="2"/>
        <v>5</v>
      </c>
      <c r="T14" s="87">
        <f t="shared" si="2"/>
        <v>7</v>
      </c>
      <c r="U14" s="87">
        <f t="shared" si="2"/>
        <v>0</v>
      </c>
      <c r="V14" s="332">
        <f t="shared" si="2"/>
        <v>0</v>
      </c>
      <c r="W14" s="88">
        <f t="shared" si="1"/>
        <v>102</v>
      </c>
    </row>
    <row r="15" spans="1:26" ht="15.75" x14ac:dyDescent="0.25">
      <c r="A15" s="91"/>
      <c r="B15" s="42" t="s">
        <v>29</v>
      </c>
      <c r="C15" s="91"/>
      <c r="D15" s="40"/>
      <c r="E15" s="87"/>
      <c r="F15" s="40"/>
      <c r="G15" s="40"/>
      <c r="H15" s="40"/>
      <c r="I15" s="40"/>
      <c r="J15" s="40"/>
      <c r="K15" s="87"/>
      <c r="L15" s="40"/>
      <c r="M15" s="40"/>
      <c r="N15" s="40"/>
      <c r="O15" s="40"/>
      <c r="P15" s="40"/>
      <c r="Q15" s="40"/>
      <c r="R15" s="40"/>
      <c r="S15" s="95"/>
      <c r="T15" s="95"/>
      <c r="U15" s="95"/>
      <c r="V15" s="329"/>
      <c r="W15" s="88"/>
      <c r="Z15" s="276"/>
    </row>
    <row r="16" spans="1:26" ht="30" x14ac:dyDescent="0.25">
      <c r="A16" s="16" t="s">
        <v>45</v>
      </c>
      <c r="B16" s="42" t="s">
        <v>149</v>
      </c>
      <c r="C16" s="91">
        <v>37</v>
      </c>
      <c r="D16" s="40">
        <v>65</v>
      </c>
      <c r="E16" s="87">
        <f>D16+C16</f>
        <v>102</v>
      </c>
      <c r="F16" s="40">
        <v>31</v>
      </c>
      <c r="G16" s="40">
        <v>21</v>
      </c>
      <c r="H16" s="40">
        <v>17</v>
      </c>
      <c r="I16" s="40">
        <v>16</v>
      </c>
      <c r="J16" s="40">
        <v>17</v>
      </c>
      <c r="K16" s="87">
        <f>F16+G16+H16+I16+J16</f>
        <v>102</v>
      </c>
      <c r="L16" s="40">
        <v>29</v>
      </c>
      <c r="M16" s="40">
        <v>17</v>
      </c>
      <c r="N16" s="40">
        <v>9</v>
      </c>
      <c r="O16" s="40"/>
      <c r="P16" s="40"/>
      <c r="Q16" s="40">
        <v>21</v>
      </c>
      <c r="R16" s="40">
        <v>14</v>
      </c>
      <c r="S16" s="95">
        <v>5</v>
      </c>
      <c r="T16" s="95">
        <v>7</v>
      </c>
      <c r="U16" s="95"/>
      <c r="V16" s="331"/>
      <c r="W16" s="88">
        <f t="shared" si="1"/>
        <v>102</v>
      </c>
    </row>
    <row r="17" spans="1:23" ht="15.75" x14ac:dyDescent="0.25">
      <c r="A17" s="16"/>
      <c r="B17" s="42"/>
      <c r="C17" s="91"/>
      <c r="D17" s="40"/>
      <c r="E17" s="87">
        <f>C17+D17</f>
        <v>0</v>
      </c>
      <c r="F17" s="40"/>
      <c r="G17" s="40"/>
      <c r="H17" s="40"/>
      <c r="I17" s="40"/>
      <c r="J17" s="40"/>
      <c r="K17" s="87">
        <f>F17+G17+H17+I17+J17</f>
        <v>0</v>
      </c>
      <c r="L17" s="40"/>
      <c r="M17" s="40"/>
      <c r="N17" s="40"/>
      <c r="O17" s="40"/>
      <c r="P17" s="40"/>
      <c r="Q17" s="40"/>
      <c r="R17" s="40"/>
      <c r="S17" s="95"/>
      <c r="T17" s="95"/>
      <c r="U17" s="95"/>
      <c r="V17" s="95"/>
      <c r="W17" s="88"/>
    </row>
    <row r="18" spans="1:23" ht="30" x14ac:dyDescent="0.25">
      <c r="A18" s="16" t="s">
        <v>47</v>
      </c>
      <c r="B18" s="42" t="s">
        <v>150</v>
      </c>
      <c r="C18" s="91"/>
      <c r="D18" s="40"/>
      <c r="E18" s="87">
        <f>C18+D18</f>
        <v>0</v>
      </c>
      <c r="F18" s="40"/>
      <c r="G18" s="40"/>
      <c r="H18" s="40"/>
      <c r="I18" s="40"/>
      <c r="J18" s="40"/>
      <c r="K18" s="87">
        <f>F18+G18+H18+I18+J18</f>
        <v>0</v>
      </c>
      <c r="L18" s="40"/>
      <c r="M18" s="40"/>
      <c r="N18" s="40"/>
      <c r="O18" s="40"/>
      <c r="P18" s="40"/>
      <c r="Q18" s="40"/>
      <c r="R18" s="40"/>
      <c r="S18" s="95"/>
      <c r="T18" s="95"/>
      <c r="U18" s="95"/>
      <c r="V18" s="95"/>
      <c r="W18" s="88">
        <f t="shared" si="1"/>
        <v>0</v>
      </c>
    </row>
    <row r="19" spans="1:23" ht="60" x14ac:dyDescent="0.25">
      <c r="A19" s="16" t="s">
        <v>49</v>
      </c>
      <c r="B19" s="42" t="s">
        <v>151</v>
      </c>
      <c r="C19" s="91"/>
      <c r="D19" s="40"/>
      <c r="E19" s="87"/>
      <c r="F19" s="40"/>
      <c r="G19" s="40"/>
      <c r="H19" s="40"/>
      <c r="I19" s="40"/>
      <c r="J19" s="40"/>
      <c r="K19" s="87"/>
      <c r="L19" s="40"/>
      <c r="M19" s="40"/>
      <c r="N19" s="40"/>
      <c r="O19" s="40"/>
      <c r="P19" s="40"/>
      <c r="Q19" s="40"/>
      <c r="R19" s="40"/>
      <c r="S19" s="95"/>
      <c r="T19" s="95"/>
      <c r="U19" s="95"/>
      <c r="V19" s="95"/>
      <c r="W19" s="88">
        <f t="shared" si="1"/>
        <v>0</v>
      </c>
    </row>
    <row r="20" spans="1:23" ht="42" customHeight="1" x14ac:dyDescent="0.25">
      <c r="A20" s="96" t="s">
        <v>67</v>
      </c>
      <c r="B20" s="295" t="s">
        <v>528</v>
      </c>
      <c r="C20" s="87">
        <f>C22+C24</f>
        <v>0</v>
      </c>
      <c r="D20" s="87">
        <f>D22+D24</f>
        <v>0</v>
      </c>
      <c r="E20" s="87">
        <f>C20+D20</f>
        <v>0</v>
      </c>
      <c r="F20" s="87">
        <f>F22+F24</f>
        <v>0</v>
      </c>
      <c r="G20" s="87">
        <f>G22+G24</f>
        <v>0</v>
      </c>
      <c r="H20" s="87">
        <f>H22+H24</f>
        <v>0</v>
      </c>
      <c r="I20" s="87">
        <f>I22+I24</f>
        <v>0</v>
      </c>
      <c r="J20" s="87">
        <f>J22+J24</f>
        <v>0</v>
      </c>
      <c r="K20" s="87">
        <f>F20+G20+H20+I20+J20</f>
        <v>0</v>
      </c>
      <c r="L20" s="87">
        <f>L22+L24</f>
        <v>0</v>
      </c>
      <c r="M20" s="87">
        <f t="shared" ref="M20:V20" si="3">M22+M24</f>
        <v>0</v>
      </c>
      <c r="N20" s="87">
        <f t="shared" si="3"/>
        <v>0</v>
      </c>
      <c r="O20" s="87">
        <f t="shared" si="3"/>
        <v>0</v>
      </c>
      <c r="P20" s="87">
        <f t="shared" si="3"/>
        <v>0</v>
      </c>
      <c r="Q20" s="87">
        <f t="shared" si="3"/>
        <v>0</v>
      </c>
      <c r="R20" s="87">
        <f t="shared" si="3"/>
        <v>0</v>
      </c>
      <c r="S20" s="87">
        <f t="shared" si="3"/>
        <v>0</v>
      </c>
      <c r="T20" s="87">
        <f t="shared" si="3"/>
        <v>0</v>
      </c>
      <c r="U20" s="87">
        <f t="shared" si="3"/>
        <v>0</v>
      </c>
      <c r="V20" s="87">
        <f t="shared" si="3"/>
        <v>0</v>
      </c>
      <c r="W20" s="88">
        <f t="shared" si="1"/>
        <v>0</v>
      </c>
    </row>
    <row r="21" spans="1:23" ht="15.75" x14ac:dyDescent="0.25">
      <c r="A21" s="91"/>
      <c r="B21" s="42" t="s">
        <v>29</v>
      </c>
      <c r="C21" s="91"/>
      <c r="D21" s="40"/>
      <c r="E21" s="87"/>
      <c r="F21" s="40"/>
      <c r="G21" s="40"/>
      <c r="H21" s="40"/>
      <c r="I21" s="40"/>
      <c r="J21" s="40"/>
      <c r="K21" s="87"/>
      <c r="L21" s="40"/>
      <c r="M21" s="40"/>
      <c r="N21" s="40"/>
      <c r="O21" s="40"/>
      <c r="P21" s="40"/>
      <c r="Q21" s="40"/>
      <c r="R21" s="40"/>
      <c r="S21" s="95"/>
      <c r="T21" s="95"/>
      <c r="U21" s="95"/>
      <c r="V21" s="95"/>
      <c r="W21" s="88"/>
    </row>
    <row r="22" spans="1:23" ht="30" x14ac:dyDescent="0.25">
      <c r="A22" s="16" t="s">
        <v>69</v>
      </c>
      <c r="B22" s="42" t="s">
        <v>149</v>
      </c>
      <c r="C22" s="91"/>
      <c r="D22" s="40"/>
      <c r="E22" s="87">
        <f>C22+D22</f>
        <v>0</v>
      </c>
      <c r="F22" s="40"/>
      <c r="G22" s="40"/>
      <c r="H22" s="40"/>
      <c r="I22" s="40"/>
      <c r="J22" s="40"/>
      <c r="K22" s="87">
        <f>F22+G22+H22+I22+J22</f>
        <v>0</v>
      </c>
      <c r="L22" s="40"/>
      <c r="M22" s="40"/>
      <c r="N22" s="40"/>
      <c r="O22" s="40"/>
      <c r="P22" s="40"/>
      <c r="Q22" s="40"/>
      <c r="R22" s="40"/>
      <c r="S22" s="95"/>
      <c r="T22" s="95"/>
      <c r="U22" s="95"/>
      <c r="V22" s="95"/>
      <c r="W22" s="88">
        <f t="shared" si="1"/>
        <v>0</v>
      </c>
    </row>
    <row r="23" spans="1:23" ht="15.75" x14ac:dyDescent="0.25">
      <c r="A23" s="16"/>
      <c r="B23" s="93" t="s">
        <v>29</v>
      </c>
      <c r="C23" s="91"/>
      <c r="D23" s="40"/>
      <c r="E23" s="87"/>
      <c r="F23" s="40"/>
      <c r="G23" s="40"/>
      <c r="H23" s="40"/>
      <c r="I23" s="40"/>
      <c r="J23" s="40"/>
      <c r="K23" s="87"/>
      <c r="L23" s="40"/>
      <c r="M23" s="40"/>
      <c r="N23" s="40"/>
      <c r="O23" s="40"/>
      <c r="P23" s="40"/>
      <c r="Q23" s="40"/>
      <c r="R23" s="40"/>
      <c r="S23" s="95"/>
      <c r="T23" s="95"/>
      <c r="U23" s="95"/>
      <c r="V23" s="95"/>
      <c r="W23" s="88"/>
    </row>
    <row r="24" spans="1:23" ht="30" x14ac:dyDescent="0.25">
      <c r="A24" s="16" t="s">
        <v>71</v>
      </c>
      <c r="B24" s="42" t="s">
        <v>150</v>
      </c>
      <c r="C24" s="91"/>
      <c r="D24" s="40"/>
      <c r="E24" s="87">
        <f>C24+D24</f>
        <v>0</v>
      </c>
      <c r="F24" s="40"/>
      <c r="G24" s="40"/>
      <c r="H24" s="40"/>
      <c r="I24" s="40"/>
      <c r="J24" s="40"/>
      <c r="K24" s="87">
        <f>F24+G24+H24+I24+J24</f>
        <v>0</v>
      </c>
      <c r="L24" s="40"/>
      <c r="M24" s="40"/>
      <c r="N24" s="40"/>
      <c r="O24" s="40"/>
      <c r="P24" s="40"/>
      <c r="Q24" s="40"/>
      <c r="R24" s="40"/>
      <c r="S24" s="95"/>
      <c r="T24" s="95"/>
      <c r="U24" s="95"/>
      <c r="V24" s="95"/>
      <c r="W24" s="88">
        <f t="shared" si="1"/>
        <v>0</v>
      </c>
    </row>
    <row r="25" spans="1:23" ht="18.75" x14ac:dyDescent="0.3">
      <c r="B25" s="78" t="s">
        <v>116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</row>
  </sheetData>
  <mergeCells count="28">
    <mergeCell ref="V5:V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J5:J6"/>
    <mergeCell ref="A1:V1"/>
    <mergeCell ref="A3:A6"/>
    <mergeCell ref="B3:B6"/>
    <mergeCell ref="C3:D4"/>
    <mergeCell ref="E3:W3"/>
    <mergeCell ref="F4:J4"/>
    <mergeCell ref="L4:V4"/>
    <mergeCell ref="W4:W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2"/>
  <sheetViews>
    <sheetView tabSelected="1" topLeftCell="A58" zoomScale="69" zoomScaleNormal="69" workbookViewId="0">
      <selection activeCell="E74" sqref="E74"/>
    </sheetView>
  </sheetViews>
  <sheetFormatPr defaultRowHeight="15" x14ac:dyDescent="0.25"/>
  <cols>
    <col min="1" max="1" width="6" style="292" customWidth="1"/>
    <col min="2" max="2" width="44.140625" style="292" customWidth="1"/>
    <col min="3" max="4" width="9.140625" style="292"/>
    <col min="5" max="5" width="12" style="292" customWidth="1"/>
    <col min="6" max="6" width="9.140625" style="292"/>
    <col min="7" max="7" width="11.140625" style="292" customWidth="1"/>
    <col min="8" max="8" width="9.140625" style="292"/>
    <col min="9" max="9" width="11" style="292" customWidth="1"/>
    <col min="10" max="10" width="9.140625" style="292"/>
    <col min="11" max="11" width="11.42578125" style="292" customWidth="1"/>
    <col min="12" max="12" width="9.140625" style="292"/>
    <col min="13" max="13" width="12" style="292" customWidth="1"/>
    <col min="14" max="14" width="9.140625" style="292"/>
    <col min="15" max="15" width="17.42578125" style="292" customWidth="1"/>
    <col min="16" max="16384" width="9.140625" style="292"/>
  </cols>
  <sheetData>
    <row r="2" spans="1:16" ht="56.25" customHeight="1" x14ac:dyDescent="0.25">
      <c r="A2" s="398" t="s">
        <v>506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</row>
    <row r="3" spans="1:16" x14ac:dyDescent="0.25">
      <c r="N3" s="399" t="s">
        <v>152</v>
      </c>
      <c r="O3" s="399"/>
    </row>
    <row r="4" spans="1:16" ht="15.75" x14ac:dyDescent="0.25">
      <c r="A4" s="400" t="s">
        <v>153</v>
      </c>
      <c r="B4" s="400" t="s">
        <v>154</v>
      </c>
      <c r="C4" s="400" t="s">
        <v>8</v>
      </c>
      <c r="D4" s="400" t="s">
        <v>155</v>
      </c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</row>
    <row r="5" spans="1:16" ht="18.75" x14ac:dyDescent="0.3">
      <c r="A5" s="400"/>
      <c r="B5" s="400"/>
      <c r="C5" s="400"/>
      <c r="D5" s="400" t="s">
        <v>156</v>
      </c>
      <c r="E5" s="400"/>
      <c r="F5" s="400" t="s">
        <v>157</v>
      </c>
      <c r="G5" s="400"/>
      <c r="H5" s="401" t="s">
        <v>158</v>
      </c>
      <c r="I5" s="401"/>
      <c r="J5" s="397" t="s">
        <v>159</v>
      </c>
      <c r="K5" s="397"/>
      <c r="L5" s="397" t="s">
        <v>160</v>
      </c>
      <c r="M5" s="397"/>
      <c r="N5" s="397" t="s">
        <v>161</v>
      </c>
      <c r="O5" s="397"/>
    </row>
    <row r="6" spans="1:16" ht="47.25" x14ac:dyDescent="0.25">
      <c r="A6" s="400"/>
      <c r="B6" s="400"/>
      <c r="C6" s="400"/>
      <c r="D6" s="284" t="s">
        <v>162</v>
      </c>
      <c r="E6" s="279" t="s">
        <v>163</v>
      </c>
      <c r="F6" s="284" t="s">
        <v>162</v>
      </c>
      <c r="G6" s="279" t="s">
        <v>163</v>
      </c>
      <c r="H6" s="284" t="s">
        <v>162</v>
      </c>
      <c r="I6" s="279" t="s">
        <v>163</v>
      </c>
      <c r="J6" s="284" t="s">
        <v>162</v>
      </c>
      <c r="K6" s="279" t="s">
        <v>163</v>
      </c>
      <c r="L6" s="284" t="s">
        <v>162</v>
      </c>
      <c r="M6" s="279" t="s">
        <v>163</v>
      </c>
      <c r="N6" s="284" t="s">
        <v>162</v>
      </c>
      <c r="O6" s="279" t="s">
        <v>163</v>
      </c>
    </row>
    <row r="7" spans="1:16" ht="19.5" x14ac:dyDescent="0.35">
      <c r="A7" s="98" t="s">
        <v>139</v>
      </c>
      <c r="B7" s="98" t="s">
        <v>14</v>
      </c>
      <c r="C7" s="98" t="s">
        <v>15</v>
      </c>
      <c r="D7" s="98" t="s">
        <v>16</v>
      </c>
      <c r="E7" s="98" t="s">
        <v>17</v>
      </c>
      <c r="F7" s="98" t="s">
        <v>18</v>
      </c>
      <c r="G7" s="98" t="s">
        <v>19</v>
      </c>
      <c r="H7" s="99" t="s">
        <v>20</v>
      </c>
      <c r="I7" s="99" t="s">
        <v>21</v>
      </c>
      <c r="J7" s="99" t="s">
        <v>22</v>
      </c>
      <c r="K7" s="99" t="s">
        <v>23</v>
      </c>
      <c r="L7" s="99" t="s">
        <v>24</v>
      </c>
      <c r="M7" s="99" t="s">
        <v>25</v>
      </c>
      <c r="N7" s="99" t="s">
        <v>26</v>
      </c>
      <c r="O7" s="99" t="s">
        <v>27</v>
      </c>
    </row>
    <row r="8" spans="1:16" ht="31.5" customHeight="1" x14ac:dyDescent="0.25">
      <c r="A8" s="100">
        <v>1</v>
      </c>
      <c r="B8" s="101" t="s">
        <v>164</v>
      </c>
      <c r="C8" s="102">
        <f>D8+F8+J8+L8</f>
        <v>1105</v>
      </c>
      <c r="D8" s="108">
        <v>1105</v>
      </c>
      <c r="E8" s="108"/>
      <c r="F8" s="108"/>
      <c r="G8" s="108"/>
      <c r="H8" s="102"/>
      <c r="I8" s="102"/>
      <c r="J8" s="103"/>
      <c r="K8" s="103"/>
      <c r="L8" s="103"/>
      <c r="M8" s="103"/>
      <c r="N8" s="104"/>
      <c r="O8" s="104"/>
    </row>
    <row r="9" spans="1:16" ht="29.25" customHeight="1" x14ac:dyDescent="0.25">
      <c r="A9" s="100">
        <v>2</v>
      </c>
      <c r="B9" s="105" t="s">
        <v>165</v>
      </c>
      <c r="C9" s="102">
        <f>D9+E9+F9+G9+J9+K9+L9+M9</f>
        <v>3315</v>
      </c>
      <c r="D9" s="102">
        <f>D10+D11+D12+D13+D14+D15</f>
        <v>3315</v>
      </c>
      <c r="E9" s="102">
        <f t="shared" ref="E9:O9" si="0">E10+E11+E12+E13+E14+E15</f>
        <v>0</v>
      </c>
      <c r="F9" s="102">
        <f t="shared" si="0"/>
        <v>0</v>
      </c>
      <c r="G9" s="102">
        <f t="shared" si="0"/>
        <v>0</v>
      </c>
      <c r="H9" s="102">
        <f t="shared" si="0"/>
        <v>0</v>
      </c>
      <c r="I9" s="102">
        <f t="shared" si="0"/>
        <v>0</v>
      </c>
      <c r="J9" s="102">
        <f t="shared" si="0"/>
        <v>0</v>
      </c>
      <c r="K9" s="102">
        <f t="shared" si="0"/>
        <v>0</v>
      </c>
      <c r="L9" s="102">
        <f t="shared" si="0"/>
        <v>0</v>
      </c>
      <c r="M9" s="102">
        <f t="shared" si="0"/>
        <v>0</v>
      </c>
      <c r="N9" s="102">
        <f t="shared" si="0"/>
        <v>0</v>
      </c>
      <c r="O9" s="102">
        <f t="shared" si="0"/>
        <v>0</v>
      </c>
    </row>
    <row r="10" spans="1:16" ht="16.5" customHeight="1" x14ac:dyDescent="0.25">
      <c r="A10" s="106"/>
      <c r="B10" s="107" t="s">
        <v>29</v>
      </c>
      <c r="C10" s="102">
        <f t="shared" ref="C10:C73" si="1">D10+E10+F10+G10+J10+K10+L10+M10</f>
        <v>0</v>
      </c>
      <c r="D10" s="108"/>
      <c r="E10" s="108"/>
      <c r="F10" s="108"/>
      <c r="G10" s="108"/>
      <c r="H10" s="108"/>
      <c r="I10" s="108"/>
      <c r="J10" s="109"/>
      <c r="K10" s="109"/>
      <c r="L10" s="109"/>
      <c r="M10" s="109"/>
      <c r="N10" s="104"/>
      <c r="O10" s="104"/>
    </row>
    <row r="11" spans="1:16" ht="15.75" x14ac:dyDescent="0.25">
      <c r="A11" s="110" t="s">
        <v>45</v>
      </c>
      <c r="B11" s="111" t="s">
        <v>166</v>
      </c>
      <c r="C11" s="102">
        <f t="shared" si="1"/>
        <v>3310</v>
      </c>
      <c r="D11" s="112">
        <v>3310</v>
      </c>
      <c r="E11" s="112"/>
      <c r="F11" s="112"/>
      <c r="G11" s="112"/>
      <c r="H11" s="102"/>
      <c r="I11" s="102"/>
      <c r="J11" s="109"/>
      <c r="K11" s="109"/>
      <c r="L11" s="109"/>
      <c r="M11" s="109"/>
      <c r="N11" s="104"/>
      <c r="O11" s="104"/>
    </row>
    <row r="12" spans="1:16" ht="15.75" x14ac:dyDescent="0.25">
      <c r="A12" s="110" t="s">
        <v>47</v>
      </c>
      <c r="B12" s="111" t="s">
        <v>167</v>
      </c>
      <c r="C12" s="102">
        <f t="shared" si="1"/>
        <v>0</v>
      </c>
      <c r="D12" s="112"/>
      <c r="E12" s="112"/>
      <c r="F12" s="112"/>
      <c r="G12" s="112"/>
      <c r="H12" s="102"/>
      <c r="I12" s="102"/>
      <c r="J12" s="109"/>
      <c r="K12" s="109"/>
      <c r="L12" s="109"/>
      <c r="M12" s="109"/>
      <c r="N12" s="104"/>
      <c r="O12" s="104"/>
    </row>
    <row r="13" spans="1:16" ht="13.5" customHeight="1" x14ac:dyDescent="0.25">
      <c r="A13" s="110" t="s">
        <v>49</v>
      </c>
      <c r="B13" s="111" t="s">
        <v>168</v>
      </c>
      <c r="C13" s="102">
        <f t="shared" si="1"/>
        <v>5</v>
      </c>
      <c r="D13" s="112">
        <v>5</v>
      </c>
      <c r="E13" s="112"/>
      <c r="F13" s="112"/>
      <c r="G13" s="112"/>
      <c r="H13" s="102"/>
      <c r="I13" s="102"/>
      <c r="J13" s="109"/>
      <c r="K13" s="109"/>
      <c r="L13" s="109"/>
      <c r="M13" s="109"/>
      <c r="N13" s="104"/>
      <c r="O13" s="104"/>
    </row>
    <row r="14" spans="1:16" ht="16.5" customHeight="1" x14ac:dyDescent="0.25">
      <c r="A14" s="110" t="s">
        <v>51</v>
      </c>
      <c r="B14" s="113" t="s">
        <v>169</v>
      </c>
      <c r="C14" s="102">
        <f t="shared" si="1"/>
        <v>0</v>
      </c>
      <c r="D14" s="112"/>
      <c r="E14" s="112"/>
      <c r="F14" s="112"/>
      <c r="G14" s="112"/>
      <c r="H14" s="102"/>
      <c r="I14" s="102"/>
      <c r="J14" s="109"/>
      <c r="K14" s="109"/>
      <c r="L14" s="109"/>
      <c r="M14" s="109"/>
      <c r="N14" s="104"/>
      <c r="O14" s="104"/>
    </row>
    <row r="15" spans="1:16" ht="15.75" x14ac:dyDescent="0.25">
      <c r="A15" s="110" t="s">
        <v>53</v>
      </c>
      <c r="B15" s="111" t="s">
        <v>170</v>
      </c>
      <c r="C15" s="102">
        <f t="shared" si="1"/>
        <v>0</v>
      </c>
      <c r="D15" s="112"/>
      <c r="E15" s="112"/>
      <c r="F15" s="112"/>
      <c r="G15" s="112"/>
      <c r="H15" s="102"/>
      <c r="I15" s="102"/>
      <c r="J15" s="109"/>
      <c r="K15" s="109"/>
      <c r="L15" s="109"/>
      <c r="M15" s="109"/>
      <c r="N15" s="104"/>
      <c r="O15" s="104"/>
    </row>
    <row r="16" spans="1:16" ht="20.25" customHeight="1" x14ac:dyDescent="0.25">
      <c r="A16" s="100">
        <v>3</v>
      </c>
      <c r="B16" s="105" t="s">
        <v>171</v>
      </c>
      <c r="C16" s="102">
        <f t="shared" si="1"/>
        <v>107</v>
      </c>
      <c r="D16" s="102">
        <f>D17+D18+D19+D20+D21</f>
        <v>107</v>
      </c>
      <c r="E16" s="102">
        <f t="shared" ref="E16:O16" si="2">E17+E18+E19+E20+E21</f>
        <v>0</v>
      </c>
      <c r="F16" s="102">
        <f t="shared" si="2"/>
        <v>0</v>
      </c>
      <c r="G16" s="102">
        <f t="shared" si="2"/>
        <v>0</v>
      </c>
      <c r="H16" s="102">
        <f t="shared" si="2"/>
        <v>0</v>
      </c>
      <c r="I16" s="102">
        <f t="shared" si="2"/>
        <v>0</v>
      </c>
      <c r="J16" s="102">
        <f t="shared" si="2"/>
        <v>0</v>
      </c>
      <c r="K16" s="102">
        <f t="shared" si="2"/>
        <v>0</v>
      </c>
      <c r="L16" s="102">
        <f t="shared" si="2"/>
        <v>0</v>
      </c>
      <c r="M16" s="102">
        <f t="shared" si="2"/>
        <v>0</v>
      </c>
      <c r="N16" s="102">
        <f t="shared" si="2"/>
        <v>0</v>
      </c>
      <c r="O16" s="102">
        <f t="shared" si="2"/>
        <v>0</v>
      </c>
      <c r="P16" s="276"/>
    </row>
    <row r="17" spans="1:15" ht="20.25" customHeight="1" x14ac:dyDescent="0.25">
      <c r="A17" s="106"/>
      <c r="B17" s="107" t="s">
        <v>29</v>
      </c>
      <c r="C17" s="102">
        <f t="shared" si="1"/>
        <v>0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4"/>
      <c r="O17" s="104"/>
    </row>
    <row r="18" spans="1:15" ht="15.75" x14ac:dyDescent="0.25">
      <c r="A18" s="114" t="s">
        <v>69</v>
      </c>
      <c r="B18" s="115" t="s">
        <v>172</v>
      </c>
      <c r="C18" s="102">
        <f t="shared" si="1"/>
        <v>75</v>
      </c>
      <c r="D18" s="116">
        <v>75</v>
      </c>
      <c r="E18" s="116"/>
      <c r="F18" s="116"/>
      <c r="G18" s="116"/>
      <c r="H18" s="102"/>
      <c r="I18" s="102"/>
      <c r="J18" s="117"/>
      <c r="K18" s="117"/>
      <c r="L18" s="117"/>
      <c r="M18" s="117"/>
      <c r="N18" s="104"/>
      <c r="O18" s="104"/>
    </row>
    <row r="19" spans="1:15" ht="18.75" customHeight="1" x14ac:dyDescent="0.25">
      <c r="A19" s="114" t="s">
        <v>75</v>
      </c>
      <c r="B19" s="115" t="s">
        <v>173</v>
      </c>
      <c r="C19" s="102">
        <f t="shared" si="1"/>
        <v>32</v>
      </c>
      <c r="D19" s="116">
        <v>32</v>
      </c>
      <c r="E19" s="116"/>
      <c r="F19" s="116"/>
      <c r="G19" s="116"/>
      <c r="H19" s="102"/>
      <c r="I19" s="102"/>
      <c r="J19" s="117"/>
      <c r="K19" s="117"/>
      <c r="L19" s="117"/>
      <c r="M19" s="117"/>
      <c r="N19" s="104"/>
      <c r="O19" s="104"/>
    </row>
    <row r="20" spans="1:15" ht="15.75" x14ac:dyDescent="0.25">
      <c r="A20" s="118" t="s">
        <v>87</v>
      </c>
      <c r="B20" s="119" t="s">
        <v>174</v>
      </c>
      <c r="C20" s="102">
        <f t="shared" si="1"/>
        <v>0</v>
      </c>
      <c r="D20" s="116"/>
      <c r="E20" s="116"/>
      <c r="F20" s="116"/>
      <c r="G20" s="116"/>
      <c r="H20" s="102"/>
      <c r="I20" s="102"/>
      <c r="J20" s="117"/>
      <c r="K20" s="117"/>
      <c r="L20" s="117"/>
      <c r="M20" s="117"/>
      <c r="N20" s="104"/>
      <c r="O20" s="104"/>
    </row>
    <row r="21" spans="1:15" ht="15.75" customHeight="1" x14ac:dyDescent="0.25">
      <c r="A21" s="114" t="s">
        <v>175</v>
      </c>
      <c r="B21" s="115" t="s">
        <v>176</v>
      </c>
      <c r="C21" s="102">
        <f t="shared" si="1"/>
        <v>0</v>
      </c>
      <c r="D21" s="116"/>
      <c r="E21" s="116"/>
      <c r="F21" s="116"/>
      <c r="G21" s="116"/>
      <c r="H21" s="102"/>
      <c r="I21" s="102"/>
      <c r="J21" s="117"/>
      <c r="K21" s="117"/>
      <c r="L21" s="117"/>
      <c r="M21" s="117"/>
      <c r="N21" s="104"/>
      <c r="O21" s="104"/>
    </row>
    <row r="22" spans="1:15" ht="15.75" x14ac:dyDescent="0.25">
      <c r="A22" s="100">
        <v>4</v>
      </c>
      <c r="B22" s="120" t="s">
        <v>177</v>
      </c>
      <c r="C22" s="102">
        <f t="shared" si="1"/>
        <v>5</v>
      </c>
      <c r="D22" s="121">
        <f>D23+D24</f>
        <v>5</v>
      </c>
      <c r="E22" s="121">
        <f t="shared" ref="E22:O22" si="3">E23+E24</f>
        <v>0</v>
      </c>
      <c r="F22" s="121">
        <f t="shared" si="3"/>
        <v>0</v>
      </c>
      <c r="G22" s="121">
        <f t="shared" si="3"/>
        <v>0</v>
      </c>
      <c r="H22" s="121">
        <f t="shared" si="3"/>
        <v>0</v>
      </c>
      <c r="I22" s="121">
        <f t="shared" si="3"/>
        <v>0</v>
      </c>
      <c r="J22" s="121">
        <f t="shared" si="3"/>
        <v>0</v>
      </c>
      <c r="K22" s="121">
        <f t="shared" si="3"/>
        <v>0</v>
      </c>
      <c r="L22" s="121">
        <f t="shared" si="3"/>
        <v>0</v>
      </c>
      <c r="M22" s="121">
        <f t="shared" si="3"/>
        <v>0</v>
      </c>
      <c r="N22" s="121">
        <f t="shared" si="3"/>
        <v>0</v>
      </c>
      <c r="O22" s="121">
        <f t="shared" si="3"/>
        <v>0</v>
      </c>
    </row>
    <row r="23" spans="1:15" ht="15.75" x14ac:dyDescent="0.25">
      <c r="A23" s="122"/>
      <c r="B23" s="123" t="s">
        <v>29</v>
      </c>
      <c r="C23" s="102">
        <f t="shared" si="1"/>
        <v>0</v>
      </c>
      <c r="D23" s="124"/>
      <c r="E23" s="124"/>
      <c r="F23" s="124"/>
      <c r="G23" s="124"/>
      <c r="H23" s="125"/>
      <c r="I23" s="125"/>
      <c r="J23" s="126"/>
      <c r="K23" s="126"/>
      <c r="L23" s="126"/>
      <c r="M23" s="126"/>
      <c r="N23" s="126"/>
      <c r="O23" s="126"/>
    </row>
    <row r="24" spans="1:15" ht="15.75" x14ac:dyDescent="0.25">
      <c r="A24" s="127" t="s">
        <v>104</v>
      </c>
      <c r="B24" s="128" t="s">
        <v>178</v>
      </c>
      <c r="C24" s="102">
        <f t="shared" si="1"/>
        <v>5</v>
      </c>
      <c r="D24" s="112">
        <v>5</v>
      </c>
      <c r="E24" s="129"/>
      <c r="F24" s="112"/>
      <c r="G24" s="129"/>
      <c r="H24" s="102"/>
      <c r="I24" s="130"/>
      <c r="J24" s="109"/>
      <c r="K24" s="131"/>
      <c r="L24" s="109"/>
      <c r="M24" s="131"/>
      <c r="N24" s="104"/>
      <c r="O24" s="131"/>
    </row>
    <row r="25" spans="1:15" ht="15.75" x14ac:dyDescent="0.25">
      <c r="A25" s="127" t="s">
        <v>106</v>
      </c>
      <c r="B25" s="128" t="s">
        <v>180</v>
      </c>
      <c r="C25" s="102">
        <f t="shared" si="1"/>
        <v>83</v>
      </c>
      <c r="D25" s="112">
        <v>83</v>
      </c>
      <c r="E25" s="129"/>
      <c r="F25" s="112"/>
      <c r="G25" s="129"/>
      <c r="H25" s="102"/>
      <c r="I25" s="130"/>
      <c r="J25" s="109"/>
      <c r="K25" s="131"/>
      <c r="L25" s="109"/>
      <c r="M25" s="131"/>
      <c r="N25" s="104"/>
      <c r="O25" s="131"/>
    </row>
    <row r="26" spans="1:15" ht="15.75" x14ac:dyDescent="0.25">
      <c r="A26" s="100">
        <v>5</v>
      </c>
      <c r="B26" s="120" t="s">
        <v>181</v>
      </c>
      <c r="C26" s="102">
        <f t="shared" si="1"/>
        <v>12</v>
      </c>
      <c r="D26" s="121">
        <f>D27+D28+D29+D30</f>
        <v>12</v>
      </c>
      <c r="E26" s="121">
        <f t="shared" ref="E26:O26" si="4">E27+E28+E29+E30</f>
        <v>0</v>
      </c>
      <c r="F26" s="121">
        <f t="shared" si="4"/>
        <v>0</v>
      </c>
      <c r="G26" s="121">
        <f t="shared" si="4"/>
        <v>0</v>
      </c>
      <c r="H26" s="121">
        <f t="shared" si="4"/>
        <v>0</v>
      </c>
      <c r="I26" s="121">
        <f t="shared" si="4"/>
        <v>0</v>
      </c>
      <c r="J26" s="121">
        <f t="shared" si="4"/>
        <v>0</v>
      </c>
      <c r="K26" s="121">
        <f t="shared" si="4"/>
        <v>0</v>
      </c>
      <c r="L26" s="121">
        <f t="shared" si="4"/>
        <v>0</v>
      </c>
      <c r="M26" s="121">
        <f t="shared" si="4"/>
        <v>0</v>
      </c>
      <c r="N26" s="121">
        <f t="shared" si="4"/>
        <v>0</v>
      </c>
      <c r="O26" s="121">
        <f t="shared" si="4"/>
        <v>0</v>
      </c>
    </row>
    <row r="27" spans="1:15" ht="15.75" x14ac:dyDescent="0.25">
      <c r="A27" s="122"/>
      <c r="B27" s="128" t="s">
        <v>29</v>
      </c>
      <c r="C27" s="102">
        <f t="shared" si="1"/>
        <v>0</v>
      </c>
      <c r="D27" s="112"/>
      <c r="E27" s="112"/>
      <c r="F27" s="112"/>
      <c r="G27" s="112"/>
      <c r="H27" s="108"/>
      <c r="I27" s="108"/>
      <c r="J27" s="109"/>
      <c r="K27" s="109"/>
      <c r="L27" s="109"/>
      <c r="M27" s="109"/>
      <c r="N27" s="102"/>
      <c r="O27" s="102"/>
    </row>
    <row r="28" spans="1:15" ht="15.75" x14ac:dyDescent="0.25">
      <c r="A28" s="127" t="s">
        <v>182</v>
      </c>
      <c r="B28" s="128" t="s">
        <v>183</v>
      </c>
      <c r="C28" s="102">
        <f t="shared" si="1"/>
        <v>10</v>
      </c>
      <c r="D28" s="112">
        <v>10</v>
      </c>
      <c r="E28" s="112"/>
      <c r="F28" s="112"/>
      <c r="G28" s="112"/>
      <c r="H28" s="102"/>
      <c r="I28" s="102"/>
      <c r="J28" s="109"/>
      <c r="K28" s="109"/>
      <c r="L28" s="109"/>
      <c r="M28" s="109"/>
      <c r="N28" s="102"/>
      <c r="O28" s="102"/>
    </row>
    <row r="29" spans="1:15" ht="15.75" x14ac:dyDescent="0.25">
      <c r="A29" s="127" t="s">
        <v>184</v>
      </c>
      <c r="B29" s="128" t="s">
        <v>185</v>
      </c>
      <c r="C29" s="102">
        <f t="shared" si="1"/>
        <v>2</v>
      </c>
      <c r="D29" s="112">
        <v>2</v>
      </c>
      <c r="E29" s="112"/>
      <c r="F29" s="112"/>
      <c r="G29" s="112"/>
      <c r="H29" s="102"/>
      <c r="I29" s="102"/>
      <c r="J29" s="109"/>
      <c r="K29" s="109"/>
      <c r="L29" s="109"/>
      <c r="M29" s="109"/>
      <c r="N29" s="102"/>
      <c r="O29" s="102"/>
    </row>
    <row r="30" spans="1:15" ht="15.75" x14ac:dyDescent="0.25">
      <c r="A30" s="127" t="s">
        <v>186</v>
      </c>
      <c r="B30" s="128" t="s">
        <v>187</v>
      </c>
      <c r="C30" s="102">
        <f t="shared" si="1"/>
        <v>0</v>
      </c>
      <c r="D30" s="112"/>
      <c r="E30" s="112"/>
      <c r="F30" s="112"/>
      <c r="G30" s="112"/>
      <c r="H30" s="102"/>
      <c r="I30" s="102"/>
      <c r="J30" s="109"/>
      <c r="K30" s="109"/>
      <c r="L30" s="109"/>
      <c r="M30" s="109"/>
      <c r="N30" s="102"/>
      <c r="O30" s="102"/>
    </row>
    <row r="31" spans="1:15" ht="38.25" customHeight="1" x14ac:dyDescent="0.25">
      <c r="A31" s="100">
        <v>6</v>
      </c>
      <c r="B31" s="105" t="s">
        <v>188</v>
      </c>
      <c r="C31" s="102">
        <f t="shared" si="1"/>
        <v>53</v>
      </c>
      <c r="D31" s="121">
        <f>D32+D33</f>
        <v>32</v>
      </c>
      <c r="E31" s="121">
        <f>E32+E34+E35+E36+E37</f>
        <v>21</v>
      </c>
      <c r="F31" s="121">
        <f t="shared" ref="F31:O31" si="5">F32+F33</f>
        <v>0</v>
      </c>
      <c r="G31" s="121">
        <f t="shared" si="5"/>
        <v>0</v>
      </c>
      <c r="H31" s="121">
        <f t="shared" si="5"/>
        <v>0</v>
      </c>
      <c r="I31" s="121">
        <f t="shared" si="5"/>
        <v>0</v>
      </c>
      <c r="J31" s="121">
        <f t="shared" si="5"/>
        <v>0</v>
      </c>
      <c r="K31" s="121">
        <f t="shared" si="5"/>
        <v>0</v>
      </c>
      <c r="L31" s="121">
        <f t="shared" si="5"/>
        <v>0</v>
      </c>
      <c r="M31" s="121">
        <f t="shared" si="5"/>
        <v>0</v>
      </c>
      <c r="N31" s="121">
        <f t="shared" si="5"/>
        <v>0</v>
      </c>
      <c r="O31" s="121">
        <f t="shared" si="5"/>
        <v>0</v>
      </c>
    </row>
    <row r="32" spans="1:15" ht="18.75" customHeight="1" x14ac:dyDescent="0.25">
      <c r="A32" s="127"/>
      <c r="B32" s="132" t="s">
        <v>29</v>
      </c>
      <c r="C32" s="102">
        <f t="shared" si="1"/>
        <v>0</v>
      </c>
      <c r="D32" s="124"/>
      <c r="E32" s="124"/>
      <c r="F32" s="124"/>
      <c r="G32" s="124"/>
      <c r="H32" s="125"/>
      <c r="I32" s="125"/>
      <c r="J32" s="126"/>
      <c r="K32" s="126"/>
      <c r="L32" s="126"/>
      <c r="M32" s="126"/>
      <c r="N32" s="126"/>
      <c r="O32" s="126"/>
    </row>
    <row r="33" spans="1:15" ht="18.75" customHeight="1" x14ac:dyDescent="0.25">
      <c r="A33" s="133" t="s">
        <v>189</v>
      </c>
      <c r="B33" s="134" t="s">
        <v>190</v>
      </c>
      <c r="C33" s="102">
        <f t="shared" si="1"/>
        <v>32</v>
      </c>
      <c r="D33" s="112">
        <v>32</v>
      </c>
      <c r="E33" s="129"/>
      <c r="F33" s="112"/>
      <c r="G33" s="129"/>
      <c r="H33" s="102"/>
      <c r="I33" s="130"/>
      <c r="J33" s="109"/>
      <c r="K33" s="131"/>
      <c r="L33" s="109"/>
      <c r="M33" s="131"/>
      <c r="N33" s="104"/>
      <c r="O33" s="131"/>
    </row>
    <row r="34" spans="1:15" ht="36.75" customHeight="1" x14ac:dyDescent="0.25">
      <c r="A34" s="133" t="s">
        <v>191</v>
      </c>
      <c r="B34" s="135" t="s">
        <v>192</v>
      </c>
      <c r="C34" s="102">
        <f t="shared" si="1"/>
        <v>0</v>
      </c>
      <c r="D34" s="129"/>
      <c r="E34" s="338"/>
      <c r="F34" s="129"/>
      <c r="G34" s="112"/>
      <c r="H34" s="130"/>
      <c r="I34" s="102"/>
      <c r="J34" s="131"/>
      <c r="K34" s="109"/>
      <c r="L34" s="131"/>
      <c r="M34" s="109"/>
      <c r="N34" s="131"/>
      <c r="O34" s="104"/>
    </row>
    <row r="35" spans="1:15" ht="21.75" customHeight="1" x14ac:dyDescent="0.25">
      <c r="A35" s="133" t="s">
        <v>193</v>
      </c>
      <c r="B35" s="136" t="s">
        <v>194</v>
      </c>
      <c r="C35" s="102">
        <f t="shared" si="1"/>
        <v>21</v>
      </c>
      <c r="D35" s="129"/>
      <c r="E35" s="339">
        <v>21</v>
      </c>
      <c r="F35" s="129"/>
      <c r="G35" s="112"/>
      <c r="H35" s="130"/>
      <c r="I35" s="102"/>
      <c r="J35" s="131"/>
      <c r="K35" s="109"/>
      <c r="L35" s="131"/>
      <c r="M35" s="109"/>
      <c r="N35" s="131"/>
      <c r="O35" s="104"/>
    </row>
    <row r="36" spans="1:15" ht="15.75" x14ac:dyDescent="0.25">
      <c r="A36" s="133" t="s">
        <v>195</v>
      </c>
      <c r="B36" s="137" t="s">
        <v>196</v>
      </c>
      <c r="C36" s="102">
        <f t="shared" si="1"/>
        <v>0</v>
      </c>
      <c r="D36" s="129"/>
      <c r="E36" s="338"/>
      <c r="F36" s="129"/>
      <c r="G36" s="138"/>
      <c r="H36" s="130"/>
      <c r="I36" s="102"/>
      <c r="J36" s="131"/>
      <c r="K36" s="109"/>
      <c r="L36" s="131"/>
      <c r="M36" s="109"/>
      <c r="N36" s="131"/>
      <c r="O36" s="104"/>
    </row>
    <row r="37" spans="1:15" ht="60.75" customHeight="1" x14ac:dyDescent="0.25">
      <c r="A37" s="139" t="s">
        <v>197</v>
      </c>
      <c r="B37" s="107" t="s">
        <v>198</v>
      </c>
      <c r="C37" s="102">
        <f t="shared" si="1"/>
        <v>15</v>
      </c>
      <c r="D37" s="112">
        <v>15</v>
      </c>
      <c r="E37" s="112"/>
      <c r="F37" s="112"/>
      <c r="G37" s="112"/>
      <c r="H37" s="108"/>
      <c r="I37" s="108"/>
      <c r="J37" s="108"/>
      <c r="K37" s="108"/>
      <c r="L37" s="108"/>
      <c r="M37" s="108"/>
      <c r="N37" s="102"/>
      <c r="O37" s="108"/>
    </row>
    <row r="38" spans="1:15" ht="31.5" customHeight="1" x14ac:dyDescent="0.25">
      <c r="A38" s="133" t="s">
        <v>199</v>
      </c>
      <c r="B38" s="140" t="s">
        <v>200</v>
      </c>
      <c r="C38" s="102">
        <f t="shared" si="1"/>
        <v>36</v>
      </c>
      <c r="D38" s="112">
        <v>36</v>
      </c>
      <c r="E38" s="129"/>
      <c r="F38" s="112"/>
      <c r="G38" s="129"/>
      <c r="H38" s="102"/>
      <c r="I38" s="130"/>
      <c r="J38" s="109"/>
      <c r="K38" s="131"/>
      <c r="L38" s="109"/>
      <c r="M38" s="131"/>
      <c r="N38" s="104"/>
      <c r="O38" s="131"/>
    </row>
    <row r="39" spans="1:15" ht="31.5" customHeight="1" x14ac:dyDescent="0.25">
      <c r="A39" s="133" t="s">
        <v>201</v>
      </c>
      <c r="B39" s="140" t="s">
        <v>202</v>
      </c>
      <c r="C39" s="102">
        <f t="shared" si="1"/>
        <v>540</v>
      </c>
      <c r="D39" s="112">
        <v>540</v>
      </c>
      <c r="E39" s="129"/>
      <c r="F39" s="112"/>
      <c r="G39" s="129"/>
      <c r="H39" s="102"/>
      <c r="I39" s="130"/>
      <c r="J39" s="109"/>
      <c r="K39" s="131"/>
      <c r="L39" s="109"/>
      <c r="M39" s="131"/>
      <c r="N39" s="104"/>
      <c r="O39" s="131"/>
    </row>
    <row r="40" spans="1:15" ht="17.25" customHeight="1" x14ac:dyDescent="0.25">
      <c r="A40" s="133" t="s">
        <v>203</v>
      </c>
      <c r="B40" s="140" t="s">
        <v>204</v>
      </c>
      <c r="C40" s="102">
        <f t="shared" si="1"/>
        <v>1080</v>
      </c>
      <c r="D40" s="112">
        <v>1080</v>
      </c>
      <c r="E40" s="112"/>
      <c r="F40" s="112"/>
      <c r="G40" s="112"/>
      <c r="H40" s="102"/>
      <c r="I40" s="102"/>
      <c r="J40" s="109"/>
      <c r="K40" s="109"/>
      <c r="L40" s="109"/>
      <c r="M40" s="109"/>
      <c r="N40" s="104"/>
      <c r="O40" s="104"/>
    </row>
    <row r="41" spans="1:15" ht="32.25" customHeight="1" x14ac:dyDescent="0.25">
      <c r="A41" s="133" t="s">
        <v>205</v>
      </c>
      <c r="B41" s="140" t="s">
        <v>206</v>
      </c>
      <c r="C41" s="102">
        <f t="shared" si="1"/>
        <v>0</v>
      </c>
      <c r="D41" s="112"/>
      <c r="E41" s="112"/>
      <c r="F41" s="112"/>
      <c r="G41" s="112"/>
      <c r="H41" s="102"/>
      <c r="I41" s="102"/>
      <c r="J41" s="109"/>
      <c r="K41" s="109"/>
      <c r="L41" s="109"/>
      <c r="M41" s="109"/>
      <c r="N41" s="104"/>
      <c r="O41" s="104"/>
    </row>
    <row r="42" spans="1:15" ht="49.5" customHeight="1" x14ac:dyDescent="0.25">
      <c r="A42" s="100">
        <v>8</v>
      </c>
      <c r="B42" s="105" t="s">
        <v>207</v>
      </c>
      <c r="C42" s="102">
        <f t="shared" si="1"/>
        <v>0</v>
      </c>
      <c r="D42" s="102"/>
      <c r="E42" s="130"/>
      <c r="F42" s="102"/>
      <c r="G42" s="130"/>
      <c r="H42" s="102"/>
      <c r="I42" s="130"/>
      <c r="J42" s="102"/>
      <c r="K42" s="130"/>
      <c r="L42" s="102"/>
      <c r="M42" s="130"/>
      <c r="N42" s="104"/>
      <c r="O42" s="130"/>
    </row>
    <row r="43" spans="1:15" ht="15.75" x14ac:dyDescent="0.25">
      <c r="A43" s="127"/>
      <c r="B43" s="123" t="s">
        <v>29</v>
      </c>
      <c r="C43" s="102">
        <f t="shared" si="1"/>
        <v>0</v>
      </c>
      <c r="D43" s="141"/>
      <c r="E43" s="129"/>
      <c r="F43" s="138"/>
      <c r="G43" s="129"/>
      <c r="H43" s="116"/>
      <c r="I43" s="130"/>
      <c r="J43" s="117"/>
      <c r="K43" s="130"/>
      <c r="L43" s="117"/>
      <c r="M43" s="130"/>
      <c r="N43" s="104"/>
      <c r="O43" s="130"/>
    </row>
    <row r="44" spans="1:15" ht="15.75" x14ac:dyDescent="0.25">
      <c r="A44" s="133" t="s">
        <v>208</v>
      </c>
      <c r="B44" s="128" t="s">
        <v>209</v>
      </c>
      <c r="C44" s="102">
        <f t="shared" si="1"/>
        <v>0</v>
      </c>
      <c r="D44" s="141"/>
      <c r="E44" s="129"/>
      <c r="F44" s="138"/>
      <c r="G44" s="129"/>
      <c r="H44" s="102"/>
      <c r="I44" s="130"/>
      <c r="J44" s="117"/>
      <c r="K44" s="130"/>
      <c r="L44" s="117"/>
      <c r="M44" s="130"/>
      <c r="N44" s="104"/>
      <c r="O44" s="130"/>
    </row>
    <row r="45" spans="1:15" ht="15.75" x14ac:dyDescent="0.25">
      <c r="A45" s="133" t="s">
        <v>210</v>
      </c>
      <c r="B45" s="128" t="s">
        <v>211</v>
      </c>
      <c r="C45" s="102">
        <f t="shared" si="1"/>
        <v>0</v>
      </c>
      <c r="D45" s="141"/>
      <c r="E45" s="129"/>
      <c r="F45" s="138"/>
      <c r="G45" s="129"/>
      <c r="H45" s="102"/>
      <c r="I45" s="130"/>
      <c r="J45" s="117"/>
      <c r="K45" s="130"/>
      <c r="L45" s="117"/>
      <c r="M45" s="130"/>
      <c r="N45" s="104"/>
      <c r="O45" s="130"/>
    </row>
    <row r="46" spans="1:15" ht="60" customHeight="1" x14ac:dyDescent="0.25">
      <c r="A46" s="100">
        <v>9</v>
      </c>
      <c r="B46" s="105" t="s">
        <v>212</v>
      </c>
      <c r="C46" s="102">
        <f t="shared" si="1"/>
        <v>13</v>
      </c>
      <c r="D46" s="102">
        <f>D47+D48+D49+D50+D51+D52</f>
        <v>13</v>
      </c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</row>
    <row r="47" spans="1:15" ht="15.75" x14ac:dyDescent="0.25">
      <c r="A47" s="127"/>
      <c r="B47" s="123" t="s">
        <v>29</v>
      </c>
      <c r="C47" s="102">
        <f t="shared" si="1"/>
        <v>0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5" ht="28.5" customHeight="1" x14ac:dyDescent="0.25">
      <c r="A48" s="133" t="s">
        <v>213</v>
      </c>
      <c r="B48" s="143" t="s">
        <v>214</v>
      </c>
      <c r="C48" s="102">
        <f t="shared" si="1"/>
        <v>1</v>
      </c>
      <c r="D48" s="116">
        <v>1</v>
      </c>
      <c r="E48" s="130"/>
      <c r="F48" s="116"/>
      <c r="G48" s="130"/>
      <c r="H48" s="102"/>
      <c r="I48" s="130"/>
      <c r="J48" s="117"/>
      <c r="K48" s="131"/>
      <c r="L48" s="117"/>
      <c r="M48" s="131"/>
      <c r="N48" s="104"/>
      <c r="O48" s="131"/>
    </row>
    <row r="49" spans="1:15" ht="30.75" customHeight="1" x14ac:dyDescent="0.25">
      <c r="A49" s="133" t="s">
        <v>215</v>
      </c>
      <c r="B49" s="143" t="s">
        <v>216</v>
      </c>
      <c r="C49" s="102">
        <f t="shared" si="1"/>
        <v>6</v>
      </c>
      <c r="D49" s="116">
        <v>6</v>
      </c>
      <c r="E49" s="144"/>
      <c r="F49" s="116"/>
      <c r="G49" s="144"/>
      <c r="H49" s="102"/>
      <c r="I49" s="102"/>
      <c r="J49" s="117"/>
      <c r="K49" s="142"/>
      <c r="L49" s="117"/>
      <c r="M49" s="142"/>
      <c r="N49" s="104"/>
      <c r="O49" s="104"/>
    </row>
    <row r="50" spans="1:15" ht="32.25" customHeight="1" x14ac:dyDescent="0.25">
      <c r="A50" s="133" t="s">
        <v>217</v>
      </c>
      <c r="B50" s="143" t="s">
        <v>218</v>
      </c>
      <c r="C50" s="102">
        <f t="shared" si="1"/>
        <v>0</v>
      </c>
      <c r="D50" s="116"/>
      <c r="E50" s="130"/>
      <c r="F50" s="116"/>
      <c r="G50" s="130"/>
      <c r="H50" s="116"/>
      <c r="I50" s="130"/>
      <c r="J50" s="117"/>
      <c r="K50" s="131"/>
      <c r="L50" s="117"/>
      <c r="M50" s="131"/>
      <c r="N50" s="104"/>
      <c r="O50" s="131"/>
    </row>
    <row r="51" spans="1:15" ht="64.5" customHeight="1" x14ac:dyDescent="0.25">
      <c r="A51" s="133" t="s">
        <v>219</v>
      </c>
      <c r="B51" s="143" t="s">
        <v>220</v>
      </c>
      <c r="C51" s="102">
        <f t="shared" si="1"/>
        <v>0</v>
      </c>
      <c r="D51" s="116"/>
      <c r="E51" s="130"/>
      <c r="F51" s="116"/>
      <c r="G51" s="130"/>
      <c r="H51" s="116"/>
      <c r="I51" s="130"/>
      <c r="J51" s="138"/>
      <c r="K51" s="129"/>
      <c r="L51" s="138"/>
      <c r="M51" s="129"/>
      <c r="N51" s="121"/>
      <c r="O51" s="129"/>
    </row>
    <row r="52" spans="1:15" ht="53.25" customHeight="1" x14ac:dyDescent="0.25">
      <c r="A52" s="133" t="s">
        <v>221</v>
      </c>
      <c r="B52" s="143" t="s">
        <v>222</v>
      </c>
      <c r="C52" s="102">
        <f t="shared" si="1"/>
        <v>6</v>
      </c>
      <c r="D52" s="116">
        <v>6</v>
      </c>
      <c r="E52" s="116"/>
      <c r="F52" s="116"/>
      <c r="G52" s="116"/>
      <c r="H52" s="102"/>
      <c r="I52" s="102"/>
      <c r="J52" s="138"/>
      <c r="K52" s="142"/>
      <c r="L52" s="138"/>
      <c r="M52" s="138"/>
      <c r="N52" s="121"/>
      <c r="O52" s="121"/>
    </row>
    <row r="53" spans="1:15" ht="30.75" customHeight="1" x14ac:dyDescent="0.25">
      <c r="A53" s="145" t="s">
        <v>223</v>
      </c>
      <c r="B53" s="105" t="s">
        <v>224</v>
      </c>
      <c r="C53" s="102">
        <f t="shared" si="1"/>
        <v>10</v>
      </c>
      <c r="D53" s="102">
        <f>D54+D55+D56+D57+D58+D59+D60</f>
        <v>10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</row>
    <row r="54" spans="1:15" ht="15.75" x14ac:dyDescent="0.25">
      <c r="A54" s="114"/>
      <c r="B54" s="115" t="s">
        <v>29</v>
      </c>
      <c r="C54" s="102">
        <f t="shared" si="1"/>
        <v>0</v>
      </c>
      <c r="D54" s="146"/>
      <c r="E54" s="146"/>
      <c r="F54" s="146"/>
      <c r="G54" s="146"/>
      <c r="H54" s="125"/>
      <c r="I54" s="125"/>
      <c r="J54" s="126"/>
      <c r="K54" s="126"/>
      <c r="L54" s="126"/>
      <c r="M54" s="126"/>
      <c r="N54" s="102"/>
      <c r="O54" s="102"/>
    </row>
    <row r="55" spans="1:15" ht="37.5" customHeight="1" x14ac:dyDescent="0.25">
      <c r="A55" s="139" t="s">
        <v>225</v>
      </c>
      <c r="B55" s="115" t="s">
        <v>226</v>
      </c>
      <c r="C55" s="102">
        <f t="shared" si="1"/>
        <v>5</v>
      </c>
      <c r="D55" s="102">
        <v>5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</row>
    <row r="56" spans="1:15" ht="56.25" customHeight="1" x14ac:dyDescent="0.25">
      <c r="A56" s="114" t="s">
        <v>227</v>
      </c>
      <c r="B56" s="115" t="s">
        <v>228</v>
      </c>
      <c r="C56" s="102">
        <f t="shared" si="1"/>
        <v>0</v>
      </c>
      <c r="D56" s="108"/>
      <c r="E56" s="108"/>
      <c r="F56" s="108"/>
      <c r="G56" s="108"/>
      <c r="H56" s="102"/>
      <c r="I56" s="102"/>
      <c r="J56" s="109"/>
      <c r="K56" s="109"/>
      <c r="L56" s="109"/>
      <c r="M56" s="109"/>
      <c r="N56" s="104"/>
      <c r="O56" s="104"/>
    </row>
    <row r="57" spans="1:15" ht="19.5" customHeight="1" x14ac:dyDescent="0.25">
      <c r="A57" s="114" t="s">
        <v>229</v>
      </c>
      <c r="B57" s="115" t="s">
        <v>230</v>
      </c>
      <c r="C57" s="102">
        <f t="shared" si="1"/>
        <v>5</v>
      </c>
      <c r="D57" s="108">
        <v>5</v>
      </c>
      <c r="E57" s="108"/>
      <c r="F57" s="108"/>
      <c r="G57" s="108"/>
      <c r="H57" s="102"/>
      <c r="I57" s="102"/>
      <c r="J57" s="109"/>
      <c r="K57" s="109"/>
      <c r="L57" s="109"/>
      <c r="M57" s="109"/>
      <c r="N57" s="104"/>
      <c r="O57" s="104"/>
    </row>
    <row r="58" spans="1:15" ht="27.75" customHeight="1" x14ac:dyDescent="0.25">
      <c r="A58" s="114" t="s">
        <v>231</v>
      </c>
      <c r="B58" s="115" t="s">
        <v>232</v>
      </c>
      <c r="C58" s="102">
        <f t="shared" si="1"/>
        <v>0</v>
      </c>
      <c r="D58" s="108"/>
      <c r="E58" s="108"/>
      <c r="F58" s="108"/>
      <c r="G58" s="108"/>
      <c r="H58" s="102"/>
      <c r="I58" s="102"/>
      <c r="J58" s="109"/>
      <c r="K58" s="109"/>
      <c r="L58" s="109"/>
      <c r="M58" s="109"/>
      <c r="N58" s="104"/>
      <c r="O58" s="104"/>
    </row>
    <row r="59" spans="1:15" ht="18" customHeight="1" x14ac:dyDescent="0.25">
      <c r="A59" s="114" t="s">
        <v>233</v>
      </c>
      <c r="B59" s="115" t="s">
        <v>234</v>
      </c>
      <c r="C59" s="102">
        <f t="shared" si="1"/>
        <v>0</v>
      </c>
      <c r="D59" s="108"/>
      <c r="E59" s="108"/>
      <c r="F59" s="108"/>
      <c r="G59" s="108"/>
      <c r="H59" s="102"/>
      <c r="I59" s="102"/>
      <c r="J59" s="109"/>
      <c r="K59" s="109"/>
      <c r="L59" s="109"/>
      <c r="M59" s="109"/>
      <c r="N59" s="104"/>
      <c r="O59" s="104"/>
    </row>
    <row r="60" spans="1:15" ht="21.75" customHeight="1" x14ac:dyDescent="0.25">
      <c r="A60" s="114" t="s">
        <v>235</v>
      </c>
      <c r="B60" s="147" t="s">
        <v>7</v>
      </c>
      <c r="C60" s="102">
        <f t="shared" si="1"/>
        <v>0</v>
      </c>
      <c r="D60" s="108"/>
      <c r="E60" s="108"/>
      <c r="F60" s="108"/>
      <c r="G60" s="108"/>
      <c r="H60" s="102"/>
      <c r="I60" s="102"/>
      <c r="J60" s="109"/>
      <c r="K60" s="109"/>
      <c r="L60" s="109"/>
      <c r="M60" s="109"/>
      <c r="N60" s="104"/>
      <c r="O60" s="104"/>
    </row>
    <row r="61" spans="1:15" ht="30" customHeight="1" x14ac:dyDescent="0.25">
      <c r="A61" s="139" t="s">
        <v>236</v>
      </c>
      <c r="B61" s="115" t="s">
        <v>237</v>
      </c>
      <c r="C61" s="102">
        <f t="shared" si="1"/>
        <v>0</v>
      </c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4"/>
      <c r="O61" s="104"/>
    </row>
    <row r="62" spans="1:15" ht="30.75" customHeight="1" x14ac:dyDescent="0.25">
      <c r="A62" s="114" t="s">
        <v>238</v>
      </c>
      <c r="B62" s="115" t="s">
        <v>228</v>
      </c>
      <c r="C62" s="102">
        <f t="shared" si="1"/>
        <v>0</v>
      </c>
      <c r="D62" s="108"/>
      <c r="E62" s="108"/>
      <c r="F62" s="108"/>
      <c r="G62" s="108"/>
      <c r="H62" s="102"/>
      <c r="I62" s="102"/>
      <c r="J62" s="109"/>
      <c r="K62" s="109"/>
      <c r="L62" s="109"/>
      <c r="M62" s="109"/>
      <c r="N62" s="104"/>
      <c r="O62" s="104"/>
    </row>
    <row r="63" spans="1:15" ht="33" customHeight="1" x14ac:dyDescent="0.25">
      <c r="A63" s="114" t="s">
        <v>239</v>
      </c>
      <c r="B63" s="115" t="s">
        <v>232</v>
      </c>
      <c r="C63" s="102">
        <f t="shared" si="1"/>
        <v>0</v>
      </c>
      <c r="D63" s="108"/>
      <c r="E63" s="108"/>
      <c r="F63" s="108"/>
      <c r="G63" s="108"/>
      <c r="H63" s="102"/>
      <c r="I63" s="102"/>
      <c r="J63" s="109"/>
      <c r="K63" s="109"/>
      <c r="L63" s="109"/>
      <c r="M63" s="109"/>
      <c r="N63" s="104"/>
      <c r="O63" s="104"/>
    </row>
    <row r="64" spans="1:15" ht="16.5" customHeight="1" x14ac:dyDescent="0.25">
      <c r="A64" s="114" t="s">
        <v>240</v>
      </c>
      <c r="B64" s="115" t="s">
        <v>234</v>
      </c>
      <c r="C64" s="102">
        <f t="shared" si="1"/>
        <v>0</v>
      </c>
      <c r="D64" s="108"/>
      <c r="E64" s="108"/>
      <c r="F64" s="108"/>
      <c r="G64" s="108"/>
      <c r="H64" s="102"/>
      <c r="I64" s="102"/>
      <c r="J64" s="109"/>
      <c r="K64" s="109"/>
      <c r="L64" s="109"/>
      <c r="M64" s="109"/>
      <c r="N64" s="104"/>
      <c r="O64" s="104"/>
    </row>
    <row r="65" spans="1:15" ht="15" customHeight="1" x14ac:dyDescent="0.25">
      <c r="A65" s="114" t="s">
        <v>241</v>
      </c>
      <c r="B65" s="115" t="s">
        <v>7</v>
      </c>
      <c r="C65" s="102">
        <f t="shared" si="1"/>
        <v>0</v>
      </c>
      <c r="D65" s="108"/>
      <c r="E65" s="108"/>
      <c r="F65" s="108"/>
      <c r="G65" s="108"/>
      <c r="H65" s="102"/>
      <c r="I65" s="102"/>
      <c r="J65" s="109"/>
      <c r="K65" s="109"/>
      <c r="L65" s="109"/>
      <c r="M65" s="109"/>
      <c r="N65" s="104"/>
      <c r="O65" s="104"/>
    </row>
    <row r="66" spans="1:15" ht="33" customHeight="1" x14ac:dyDescent="0.25">
      <c r="A66" s="139" t="s">
        <v>242</v>
      </c>
      <c r="B66" s="148" t="s">
        <v>243</v>
      </c>
      <c r="C66" s="102">
        <f t="shared" si="1"/>
        <v>28</v>
      </c>
      <c r="D66" s="339">
        <f>D68+D74+D77</f>
        <v>28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</row>
    <row r="67" spans="1:15" ht="16.5" customHeight="1" x14ac:dyDescent="0.25">
      <c r="A67" s="139"/>
      <c r="B67" s="149" t="s">
        <v>29</v>
      </c>
      <c r="C67" s="102">
        <f t="shared" si="1"/>
        <v>0</v>
      </c>
      <c r="D67" s="339"/>
      <c r="E67" s="112"/>
      <c r="F67" s="112"/>
      <c r="G67" s="112"/>
      <c r="H67" s="108"/>
      <c r="I67" s="108"/>
      <c r="J67" s="108"/>
      <c r="K67" s="108"/>
      <c r="L67" s="108"/>
      <c r="M67" s="108"/>
      <c r="N67" s="108"/>
      <c r="O67" s="108"/>
    </row>
    <row r="68" spans="1:15" ht="32.25" customHeight="1" x14ac:dyDescent="0.25">
      <c r="A68" s="150" t="s">
        <v>244</v>
      </c>
      <c r="B68" s="151" t="s">
        <v>245</v>
      </c>
      <c r="C68" s="102">
        <f t="shared" si="1"/>
        <v>23</v>
      </c>
      <c r="D68" s="352">
        <f>D69+D70+D71+D72+D73</f>
        <v>23</v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</row>
    <row r="69" spans="1:15" ht="57.75" customHeight="1" x14ac:dyDescent="0.25">
      <c r="A69" s="114" t="s">
        <v>246</v>
      </c>
      <c r="B69" s="140" t="s">
        <v>247</v>
      </c>
      <c r="C69" s="102">
        <f t="shared" si="1"/>
        <v>5</v>
      </c>
      <c r="D69" s="339">
        <v>5</v>
      </c>
      <c r="E69" s="129"/>
      <c r="F69" s="112"/>
      <c r="G69" s="129"/>
      <c r="H69" s="152"/>
      <c r="I69" s="153"/>
      <c r="J69" s="103"/>
      <c r="K69" s="154"/>
      <c r="L69" s="112"/>
      <c r="M69" s="154"/>
      <c r="N69" s="152"/>
      <c r="O69" s="154"/>
    </row>
    <row r="70" spans="1:15" ht="64.5" customHeight="1" x14ac:dyDescent="0.25">
      <c r="A70" s="114" t="s">
        <v>248</v>
      </c>
      <c r="B70" s="140" t="s">
        <v>249</v>
      </c>
      <c r="C70" s="102">
        <f t="shared" si="1"/>
        <v>7</v>
      </c>
      <c r="D70" s="339">
        <v>7</v>
      </c>
      <c r="E70" s="129"/>
      <c r="F70" s="112"/>
      <c r="G70" s="129"/>
      <c r="H70" s="152"/>
      <c r="I70" s="153"/>
      <c r="J70" s="109"/>
      <c r="K70" s="154"/>
      <c r="L70" s="112"/>
      <c r="M70" s="154"/>
      <c r="N70" s="152"/>
      <c r="O70" s="154"/>
    </row>
    <row r="71" spans="1:15" ht="92.25" customHeight="1" x14ac:dyDescent="0.25">
      <c r="A71" s="114" t="s">
        <v>250</v>
      </c>
      <c r="B71" s="134" t="s">
        <v>251</v>
      </c>
      <c r="C71" s="102"/>
      <c r="D71" s="339"/>
      <c r="E71" s="129"/>
      <c r="F71" s="112"/>
      <c r="G71" s="129"/>
      <c r="H71" s="152"/>
      <c r="I71" s="153"/>
      <c r="J71" s="109"/>
      <c r="K71" s="154"/>
      <c r="L71" s="112"/>
      <c r="M71" s="154"/>
      <c r="N71" s="152"/>
      <c r="O71" s="154"/>
    </row>
    <row r="72" spans="1:15" ht="15.75" x14ac:dyDescent="0.25">
      <c r="A72" s="114" t="s">
        <v>252</v>
      </c>
      <c r="B72" s="119" t="s">
        <v>253</v>
      </c>
      <c r="C72" s="102">
        <f t="shared" si="1"/>
        <v>7</v>
      </c>
      <c r="D72" s="339">
        <v>7</v>
      </c>
      <c r="E72" s="129"/>
      <c r="F72" s="112"/>
      <c r="G72" s="129"/>
      <c r="H72" s="152"/>
      <c r="I72" s="153"/>
      <c r="J72" s="109"/>
      <c r="K72" s="154"/>
      <c r="L72" s="112"/>
      <c r="M72" s="154"/>
      <c r="N72" s="152"/>
      <c r="O72" s="154"/>
    </row>
    <row r="73" spans="1:15" ht="16.5" customHeight="1" x14ac:dyDescent="0.25">
      <c r="A73" s="114" t="s">
        <v>254</v>
      </c>
      <c r="B73" s="135" t="s">
        <v>255</v>
      </c>
      <c r="C73" s="102">
        <f t="shared" si="1"/>
        <v>4</v>
      </c>
      <c r="D73" s="339">
        <v>4</v>
      </c>
      <c r="E73" s="129"/>
      <c r="F73" s="112"/>
      <c r="G73" s="129"/>
      <c r="H73" s="152"/>
      <c r="I73" s="153"/>
      <c r="J73" s="109"/>
      <c r="K73" s="154"/>
      <c r="L73" s="126"/>
      <c r="M73" s="154"/>
      <c r="N73" s="152"/>
      <c r="O73" s="154"/>
    </row>
    <row r="74" spans="1:15" ht="24.75" customHeight="1" x14ac:dyDescent="0.25">
      <c r="A74" s="139" t="s">
        <v>256</v>
      </c>
      <c r="B74" s="155" t="s">
        <v>257</v>
      </c>
      <c r="C74" s="102">
        <f t="shared" ref="C74:C79" si="6">D74+E74+F74+G74+J74+K74+L74+M74</f>
        <v>0</v>
      </c>
      <c r="D74" s="339">
        <v>0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</row>
    <row r="75" spans="1:15" ht="63" customHeight="1" x14ac:dyDescent="0.25">
      <c r="A75" s="114" t="s">
        <v>258</v>
      </c>
      <c r="B75" s="296" t="s">
        <v>259</v>
      </c>
      <c r="C75" s="102">
        <f t="shared" si="6"/>
        <v>0</v>
      </c>
      <c r="D75" s="339"/>
      <c r="E75" s="129"/>
      <c r="F75" s="112"/>
      <c r="G75" s="129"/>
      <c r="H75" s="108"/>
      <c r="I75" s="130"/>
      <c r="J75" s="108"/>
      <c r="K75" s="130"/>
      <c r="L75" s="108"/>
      <c r="M75" s="130"/>
      <c r="N75" s="108"/>
      <c r="O75" s="130"/>
    </row>
    <row r="76" spans="1:15" ht="62.25" customHeight="1" x14ac:dyDescent="0.25">
      <c r="A76" s="114" t="s">
        <v>260</v>
      </c>
      <c r="B76" s="296" t="s">
        <v>261</v>
      </c>
      <c r="C76" s="102">
        <f t="shared" si="6"/>
        <v>0</v>
      </c>
      <c r="D76" s="339"/>
      <c r="E76" s="129"/>
      <c r="F76" s="112"/>
      <c r="G76" s="129"/>
      <c r="H76" s="108"/>
      <c r="I76" s="130"/>
      <c r="J76" s="108"/>
      <c r="K76" s="130"/>
      <c r="L76" s="108"/>
      <c r="M76" s="130"/>
      <c r="N76" s="108"/>
      <c r="O76" s="130"/>
    </row>
    <row r="77" spans="1:15" ht="15.75" x14ac:dyDescent="0.25">
      <c r="A77" s="139" t="s">
        <v>262</v>
      </c>
      <c r="B77" s="297" t="s">
        <v>263</v>
      </c>
      <c r="C77" s="102">
        <f t="shared" si="6"/>
        <v>5</v>
      </c>
      <c r="D77" s="339">
        <f>D78+D79</f>
        <v>5</v>
      </c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</row>
    <row r="78" spans="1:15" ht="90.75" customHeight="1" x14ac:dyDescent="0.25">
      <c r="A78" s="114" t="s">
        <v>264</v>
      </c>
      <c r="B78" s="134" t="s">
        <v>265</v>
      </c>
      <c r="C78" s="102">
        <f t="shared" si="6"/>
        <v>0</v>
      </c>
      <c r="D78" s="339"/>
      <c r="E78" s="129"/>
      <c r="F78" s="112"/>
      <c r="G78" s="129"/>
      <c r="H78" s="108"/>
      <c r="I78" s="130"/>
      <c r="J78" s="108"/>
      <c r="K78" s="130"/>
      <c r="L78" s="108"/>
      <c r="M78" s="130"/>
      <c r="N78" s="108"/>
      <c r="O78" s="130"/>
    </row>
    <row r="79" spans="1:15" ht="39" customHeight="1" x14ac:dyDescent="0.25">
      <c r="A79" s="114" t="s">
        <v>266</v>
      </c>
      <c r="B79" s="156" t="s">
        <v>267</v>
      </c>
      <c r="C79" s="102">
        <f t="shared" si="6"/>
        <v>5</v>
      </c>
      <c r="D79" s="353">
        <v>5</v>
      </c>
      <c r="E79" s="157"/>
      <c r="F79" s="146"/>
      <c r="G79" s="157"/>
      <c r="H79" s="125"/>
      <c r="I79" s="153"/>
      <c r="J79" s="124"/>
      <c r="K79" s="158"/>
      <c r="L79" s="124"/>
      <c r="M79" s="158"/>
      <c r="N79" s="124"/>
      <c r="O79" s="158"/>
    </row>
    <row r="80" spans="1:15" ht="15.75" x14ac:dyDescent="0.25">
      <c r="A80" s="159"/>
      <c r="B80" s="160"/>
      <c r="C80" s="161"/>
      <c r="D80" s="161"/>
      <c r="E80" s="161"/>
      <c r="F80" s="161"/>
      <c r="G80" s="161"/>
      <c r="H80" s="162"/>
      <c r="I80" s="162"/>
      <c r="J80" s="163"/>
      <c r="K80" s="163"/>
      <c r="L80" s="163"/>
      <c r="M80" s="163"/>
      <c r="N80" s="163"/>
      <c r="O80" s="163"/>
    </row>
    <row r="82" spans="2:13" ht="18.75" x14ac:dyDescent="0.3">
      <c r="B82" s="78" t="s">
        <v>116</v>
      </c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</row>
  </sheetData>
  <mergeCells count="12">
    <mergeCell ref="L5:M5"/>
    <mergeCell ref="N5:O5"/>
    <mergeCell ref="A2:O2"/>
    <mergeCell ref="N3:O3"/>
    <mergeCell ref="A4:A6"/>
    <mergeCell ref="B4:B6"/>
    <mergeCell ref="C4:C6"/>
    <mergeCell ref="D4:O4"/>
    <mergeCell ref="D5:E5"/>
    <mergeCell ref="F5:G5"/>
    <mergeCell ref="H5:I5"/>
    <mergeCell ref="J5:K5"/>
  </mergeCells>
  <pageMargins left="0.25" right="0.25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opLeftCell="A7" zoomScale="90" zoomScaleNormal="90" workbookViewId="0">
      <selection activeCell="H11" sqref="H11"/>
    </sheetView>
  </sheetViews>
  <sheetFormatPr defaultRowHeight="15" x14ac:dyDescent="0.25"/>
  <cols>
    <col min="1" max="1" width="7" style="292" customWidth="1"/>
    <col min="2" max="2" width="27.42578125" style="292" customWidth="1"/>
    <col min="3" max="3" width="13.42578125" style="292" customWidth="1"/>
    <col min="4" max="4" width="13.5703125" style="292" customWidth="1"/>
    <col min="5" max="5" width="14.140625" style="292" customWidth="1"/>
    <col min="6" max="6" width="16.5703125" style="292" customWidth="1"/>
    <col min="7" max="7" width="16.42578125" style="292" customWidth="1"/>
    <col min="8" max="8" width="17.42578125" style="292" customWidth="1"/>
    <col min="9" max="9" width="19.28515625" style="292" customWidth="1"/>
    <col min="10" max="16384" width="9.140625" style="292"/>
  </cols>
  <sheetData>
    <row r="3" spans="1:9" ht="76.5" customHeight="1" x14ac:dyDescent="0.25">
      <c r="B3" s="398" t="s">
        <v>507</v>
      </c>
      <c r="C3" s="398"/>
      <c r="D3" s="398"/>
      <c r="E3" s="398"/>
      <c r="F3" s="398"/>
      <c r="G3" s="398"/>
      <c r="H3" s="398"/>
      <c r="I3" s="164"/>
    </row>
    <row r="5" spans="1:9" x14ac:dyDescent="0.25">
      <c r="I5" s="165" t="s">
        <v>268</v>
      </c>
    </row>
    <row r="6" spans="1:9" ht="15.6" customHeight="1" x14ac:dyDescent="0.25">
      <c r="A6" s="404" t="s">
        <v>118</v>
      </c>
      <c r="B6" s="406" t="s">
        <v>154</v>
      </c>
      <c r="C6" s="408" t="s">
        <v>28</v>
      </c>
      <c r="D6" s="409"/>
      <c r="E6" s="409"/>
      <c r="F6" s="410"/>
      <c r="G6" s="411" t="s">
        <v>29</v>
      </c>
      <c r="H6" s="412"/>
      <c r="I6" s="402" t="s">
        <v>269</v>
      </c>
    </row>
    <row r="7" spans="1:9" ht="46.9" customHeight="1" x14ac:dyDescent="0.25">
      <c r="A7" s="405"/>
      <c r="B7" s="407"/>
      <c r="C7" s="284" t="s">
        <v>270</v>
      </c>
      <c r="D7" s="284" t="s">
        <v>271</v>
      </c>
      <c r="E7" s="284" t="s">
        <v>272</v>
      </c>
      <c r="F7" s="284" t="s">
        <v>273</v>
      </c>
      <c r="G7" s="166" t="s">
        <v>274</v>
      </c>
      <c r="H7" s="291" t="s">
        <v>275</v>
      </c>
      <c r="I7" s="403"/>
    </row>
    <row r="8" spans="1:9" ht="15.75" x14ac:dyDescent="0.25">
      <c r="A8" s="98" t="s">
        <v>139</v>
      </c>
      <c r="B8" s="168" t="s">
        <v>14</v>
      </c>
      <c r="C8" s="168" t="s">
        <v>15</v>
      </c>
      <c r="D8" s="168" t="s">
        <v>16</v>
      </c>
      <c r="E8" s="168" t="s">
        <v>17</v>
      </c>
      <c r="F8" s="168" t="s">
        <v>18</v>
      </c>
      <c r="G8" s="169" t="s">
        <v>19</v>
      </c>
      <c r="H8" s="169" t="s">
        <v>20</v>
      </c>
      <c r="I8" s="169" t="s">
        <v>21</v>
      </c>
    </row>
    <row r="9" spans="1:9" ht="15.75" x14ac:dyDescent="0.25">
      <c r="A9" s="100">
        <v>1</v>
      </c>
      <c r="B9" s="105" t="s">
        <v>276</v>
      </c>
      <c r="C9" s="298">
        <v>15</v>
      </c>
      <c r="D9" s="299"/>
      <c r="E9" s="298"/>
      <c r="F9" s="298"/>
      <c r="G9" s="300"/>
      <c r="H9" s="301">
        <v>5</v>
      </c>
      <c r="I9" s="109">
        <f>C9</f>
        <v>15</v>
      </c>
    </row>
    <row r="10" spans="1:9" ht="15.75" x14ac:dyDescent="0.25">
      <c r="A10" s="170" t="s">
        <v>30</v>
      </c>
      <c r="B10" s="119" t="s">
        <v>277</v>
      </c>
      <c r="C10" s="253">
        <v>15</v>
      </c>
      <c r="D10" s="119"/>
      <c r="E10" s="119"/>
      <c r="F10" s="119"/>
      <c r="G10" s="302"/>
      <c r="H10" s="293">
        <v>5</v>
      </c>
      <c r="I10" s="109">
        <f t="shared" ref="I10:I11" si="0">C10</f>
        <v>15</v>
      </c>
    </row>
    <row r="11" spans="1:9" ht="15.75" x14ac:dyDescent="0.25">
      <c r="A11" s="170" t="s">
        <v>32</v>
      </c>
      <c r="B11" s="119" t="s">
        <v>278</v>
      </c>
      <c r="C11" s="253">
        <v>3465</v>
      </c>
      <c r="D11" s="119"/>
      <c r="E11" s="119"/>
      <c r="F11" s="119"/>
      <c r="G11" s="302"/>
      <c r="H11" s="293">
        <v>870</v>
      </c>
      <c r="I11" s="109">
        <f t="shared" si="0"/>
        <v>3465</v>
      </c>
    </row>
    <row r="12" spans="1:9" ht="15.75" x14ac:dyDescent="0.25">
      <c r="A12" s="145" t="s">
        <v>279</v>
      </c>
      <c r="B12" s="171" t="s">
        <v>280</v>
      </c>
      <c r="C12" s="171"/>
      <c r="D12" s="171"/>
      <c r="E12" s="171"/>
      <c r="F12" s="171"/>
      <c r="G12" s="303"/>
      <c r="H12" s="303"/>
      <c r="I12" s="303"/>
    </row>
    <row r="13" spans="1:9" ht="27" customHeight="1" x14ac:dyDescent="0.25">
      <c r="A13" s="170" t="s">
        <v>45</v>
      </c>
      <c r="B13" s="134" t="s">
        <v>281</v>
      </c>
      <c r="C13" s="304"/>
      <c r="D13" s="304"/>
      <c r="E13" s="305"/>
      <c r="F13" s="306"/>
      <c r="G13" s="307"/>
      <c r="H13" s="307"/>
      <c r="I13" s="307"/>
    </row>
    <row r="14" spans="1:9" ht="16.5" customHeight="1" x14ac:dyDescent="0.25">
      <c r="A14" s="170" t="s">
        <v>282</v>
      </c>
      <c r="B14" s="134" t="s">
        <v>283</v>
      </c>
      <c r="C14" s="335">
        <v>38</v>
      </c>
      <c r="D14" s="132"/>
      <c r="E14" s="244"/>
      <c r="F14" s="119"/>
      <c r="G14" s="293"/>
      <c r="H14" s="308" t="s">
        <v>179</v>
      </c>
      <c r="I14" s="103">
        <f>C14+D14+E14+F14+G14</f>
        <v>38</v>
      </c>
    </row>
    <row r="15" spans="1:9" ht="30" customHeight="1" x14ac:dyDescent="0.25">
      <c r="A15" s="170" t="s">
        <v>284</v>
      </c>
      <c r="B15" s="134" t="s">
        <v>285</v>
      </c>
      <c r="C15" s="335">
        <v>900</v>
      </c>
      <c r="D15" s="132"/>
      <c r="E15" s="244"/>
      <c r="F15" s="119"/>
      <c r="G15" s="293"/>
      <c r="H15" s="308" t="s">
        <v>179</v>
      </c>
      <c r="I15" s="103">
        <f>C15+D15+E15+F15+G15</f>
        <v>900</v>
      </c>
    </row>
    <row r="16" spans="1:9" ht="30.75" customHeight="1" x14ac:dyDescent="0.25">
      <c r="A16" s="170" t="s">
        <v>286</v>
      </c>
      <c r="B16" s="134" t="s">
        <v>287</v>
      </c>
      <c r="C16" s="287"/>
      <c r="D16" s="309" t="s">
        <v>179</v>
      </c>
      <c r="E16" s="305" t="s">
        <v>179</v>
      </c>
      <c r="F16" s="310" t="s">
        <v>179</v>
      </c>
      <c r="G16" s="308" t="s">
        <v>179</v>
      </c>
      <c r="H16" s="308" t="s">
        <v>179</v>
      </c>
      <c r="I16" s="103">
        <v>0</v>
      </c>
    </row>
    <row r="17" spans="1:9" ht="31.5" customHeight="1" x14ac:dyDescent="0.25">
      <c r="A17" s="170" t="s">
        <v>288</v>
      </c>
      <c r="B17" s="134" t="s">
        <v>289</v>
      </c>
      <c r="C17" s="132"/>
      <c r="D17" s="132"/>
      <c r="E17" s="244"/>
      <c r="F17" s="119"/>
      <c r="G17" s="293"/>
      <c r="H17" s="308" t="s">
        <v>179</v>
      </c>
      <c r="I17" s="103">
        <v>0</v>
      </c>
    </row>
    <row r="18" spans="1:9" ht="21.75" customHeight="1" x14ac:dyDescent="0.25">
      <c r="A18" s="170" t="s">
        <v>286</v>
      </c>
      <c r="B18" s="134" t="s">
        <v>290</v>
      </c>
      <c r="C18" s="132"/>
      <c r="D18" s="132"/>
      <c r="E18" s="244"/>
      <c r="F18" s="119"/>
      <c r="G18" s="293"/>
      <c r="H18" s="308" t="s">
        <v>179</v>
      </c>
      <c r="I18" s="103">
        <v>0</v>
      </c>
    </row>
    <row r="19" spans="1:9" ht="24.75" customHeight="1" x14ac:dyDescent="0.25">
      <c r="A19" s="145" t="s">
        <v>67</v>
      </c>
      <c r="B19" s="105" t="s">
        <v>291</v>
      </c>
      <c r="C19" s="311"/>
      <c r="D19" s="105"/>
      <c r="E19" s="311"/>
      <c r="F19" s="312"/>
      <c r="G19" s="303"/>
      <c r="H19" s="308" t="s">
        <v>179</v>
      </c>
      <c r="I19" s="104"/>
    </row>
    <row r="20" spans="1:9" ht="15.75" x14ac:dyDescent="0.25">
      <c r="A20" s="114" t="s">
        <v>69</v>
      </c>
      <c r="B20" s="115" t="s">
        <v>292</v>
      </c>
      <c r="C20" s="230"/>
      <c r="D20" s="107"/>
      <c r="E20" s="230"/>
      <c r="F20" s="313"/>
      <c r="G20" s="314"/>
      <c r="H20" s="308" t="s">
        <v>179</v>
      </c>
      <c r="I20" s="117">
        <f>+C20</f>
        <v>0</v>
      </c>
    </row>
    <row r="21" spans="1:9" ht="21" customHeight="1" x14ac:dyDescent="0.25">
      <c r="A21" s="114" t="s">
        <v>75</v>
      </c>
      <c r="B21" s="115" t="s">
        <v>293</v>
      </c>
      <c r="C21" s="230"/>
      <c r="D21" s="107"/>
      <c r="E21" s="230"/>
      <c r="F21" s="313"/>
      <c r="G21" s="314"/>
      <c r="H21" s="308" t="s">
        <v>179</v>
      </c>
      <c r="I21" s="117">
        <f>+C21</f>
        <v>0</v>
      </c>
    </row>
    <row r="22" spans="1:9" ht="25.5" customHeight="1" x14ac:dyDescent="0.25">
      <c r="A22" s="145" t="s">
        <v>103</v>
      </c>
      <c r="B22" s="105" t="s">
        <v>294</v>
      </c>
      <c r="C22" s="315"/>
      <c r="D22" s="312"/>
      <c r="E22" s="312"/>
      <c r="F22" s="312"/>
      <c r="G22" s="303"/>
      <c r="H22" s="308" t="s">
        <v>179</v>
      </c>
      <c r="I22" s="104">
        <v>0</v>
      </c>
    </row>
    <row r="23" spans="1:9" ht="15.75" x14ac:dyDescent="0.25">
      <c r="A23" s="145" t="s">
        <v>295</v>
      </c>
      <c r="B23" s="171" t="s">
        <v>296</v>
      </c>
      <c r="C23" s="315">
        <v>15</v>
      </c>
      <c r="D23" s="310" t="s">
        <v>179</v>
      </c>
      <c r="E23" s="310" t="s">
        <v>179</v>
      </c>
      <c r="F23" s="310" t="s">
        <v>179</v>
      </c>
      <c r="G23" s="303"/>
      <c r="H23" s="308" t="s">
        <v>179</v>
      </c>
      <c r="I23" s="104">
        <f>+C23</f>
        <v>15</v>
      </c>
    </row>
    <row r="27" spans="1:9" ht="18.75" x14ac:dyDescent="0.3">
      <c r="B27" s="78" t="s">
        <v>116</v>
      </c>
      <c r="C27" s="78"/>
      <c r="D27" s="78"/>
      <c r="E27" s="78"/>
      <c r="F27" s="78"/>
      <c r="G27" s="78"/>
      <c r="H27" s="78"/>
      <c r="I27" s="78"/>
    </row>
  </sheetData>
  <mergeCells count="6">
    <mergeCell ref="I6:I7"/>
    <mergeCell ref="B3:H3"/>
    <mergeCell ref="A6:A7"/>
    <mergeCell ref="B6:B7"/>
    <mergeCell ref="C6:F6"/>
    <mergeCell ref="G6:H6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4"/>
  <sheetViews>
    <sheetView zoomScaleNormal="100" workbookViewId="0">
      <selection activeCell="R10" sqref="R10"/>
    </sheetView>
  </sheetViews>
  <sheetFormatPr defaultRowHeight="15" x14ac:dyDescent="0.25"/>
  <cols>
    <col min="1" max="16384" width="9.140625" style="292"/>
  </cols>
  <sheetData>
    <row r="2" spans="1:22" ht="65.25" customHeight="1" x14ac:dyDescent="0.25">
      <c r="A2" s="281"/>
      <c r="B2" s="281"/>
      <c r="C2" s="413" t="s">
        <v>508</v>
      </c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174"/>
      <c r="T2" s="174"/>
    </row>
    <row r="3" spans="1:22" ht="20.25" customHeight="1" x14ac:dyDescent="0.25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174"/>
      <c r="P3" s="174"/>
      <c r="Q3" s="174"/>
      <c r="R3" s="174"/>
      <c r="S3" s="174"/>
      <c r="T3" s="174"/>
    </row>
    <row r="4" spans="1:22" ht="20.25" customHeight="1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174"/>
      <c r="P4" s="174"/>
      <c r="Q4" s="174"/>
      <c r="R4" s="174"/>
      <c r="S4" s="174"/>
      <c r="T4" s="174"/>
    </row>
    <row r="5" spans="1:22" ht="20.25" customHeight="1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174"/>
      <c r="P5" s="174"/>
      <c r="Q5" s="174"/>
      <c r="R5" s="174"/>
      <c r="S5" s="174"/>
      <c r="T5" s="174"/>
    </row>
    <row r="6" spans="1:22" ht="15.7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6"/>
      <c r="K6" s="176"/>
      <c r="L6" s="414" t="s">
        <v>297</v>
      </c>
      <c r="M6" s="415"/>
      <c r="N6" s="290"/>
      <c r="T6" s="178" t="s">
        <v>298</v>
      </c>
    </row>
    <row r="7" spans="1:22" x14ac:dyDescent="0.25">
      <c r="A7" s="416" t="s">
        <v>299</v>
      </c>
      <c r="B7" s="416" t="s">
        <v>300</v>
      </c>
      <c r="C7" s="416" t="s">
        <v>301</v>
      </c>
      <c r="D7" s="416"/>
      <c r="E7" s="416"/>
      <c r="F7" s="416"/>
      <c r="G7" s="416"/>
      <c r="H7" s="416"/>
      <c r="I7" s="416" t="s">
        <v>518</v>
      </c>
      <c r="J7" s="416"/>
      <c r="K7" s="416"/>
      <c r="L7" s="416"/>
      <c r="M7" s="416"/>
      <c r="N7" s="416"/>
      <c r="O7" s="416" t="s">
        <v>519</v>
      </c>
      <c r="P7" s="416"/>
      <c r="Q7" s="416"/>
      <c r="R7" s="416"/>
      <c r="S7" s="416"/>
      <c r="T7" s="416"/>
    </row>
    <row r="8" spans="1:22" ht="51.75" customHeight="1" x14ac:dyDescent="0.25">
      <c r="A8" s="416"/>
      <c r="B8" s="416"/>
      <c r="C8" s="416" t="s">
        <v>302</v>
      </c>
      <c r="D8" s="416"/>
      <c r="E8" s="416" t="s">
        <v>303</v>
      </c>
      <c r="F8" s="416"/>
      <c r="G8" s="416" t="s">
        <v>304</v>
      </c>
      <c r="H8" s="416"/>
      <c r="I8" s="416" t="s">
        <v>302</v>
      </c>
      <c r="J8" s="416"/>
      <c r="K8" s="416" t="s">
        <v>305</v>
      </c>
      <c r="L8" s="416"/>
      <c r="M8" s="416" t="s">
        <v>306</v>
      </c>
      <c r="N8" s="416"/>
      <c r="O8" s="416" t="s">
        <v>302</v>
      </c>
      <c r="P8" s="416"/>
      <c r="Q8" s="416" t="s">
        <v>305</v>
      </c>
      <c r="R8" s="416"/>
      <c r="S8" s="416" t="s">
        <v>307</v>
      </c>
      <c r="T8" s="416"/>
    </row>
    <row r="9" spans="1:22" ht="35.25" customHeight="1" x14ac:dyDescent="0.25">
      <c r="A9" s="416"/>
      <c r="B9" s="416"/>
      <c r="C9" s="280" t="s">
        <v>308</v>
      </c>
      <c r="D9" s="280" t="s">
        <v>309</v>
      </c>
      <c r="E9" s="280" t="s">
        <v>308</v>
      </c>
      <c r="F9" s="280" t="s">
        <v>309</v>
      </c>
      <c r="G9" s="280" t="s">
        <v>308</v>
      </c>
      <c r="H9" s="280" t="s">
        <v>309</v>
      </c>
      <c r="I9" s="280" t="s">
        <v>308</v>
      </c>
      <c r="J9" s="280" t="s">
        <v>309</v>
      </c>
      <c r="K9" s="280" t="s">
        <v>308</v>
      </c>
      <c r="L9" s="280" t="s">
        <v>309</v>
      </c>
      <c r="M9" s="280" t="s">
        <v>308</v>
      </c>
      <c r="N9" s="280" t="s">
        <v>309</v>
      </c>
      <c r="O9" s="280" t="s">
        <v>308</v>
      </c>
      <c r="P9" s="280" t="s">
        <v>309</v>
      </c>
      <c r="Q9" s="280" t="s">
        <v>308</v>
      </c>
      <c r="R9" s="280" t="s">
        <v>309</v>
      </c>
      <c r="S9" s="280" t="s">
        <v>308</v>
      </c>
      <c r="T9" s="280" t="s">
        <v>309</v>
      </c>
    </row>
    <row r="10" spans="1:22" ht="90" x14ac:dyDescent="0.25">
      <c r="A10" s="179">
        <v>1</v>
      </c>
      <c r="B10" s="180" t="s">
        <v>310</v>
      </c>
      <c r="C10" s="181">
        <v>2.4</v>
      </c>
      <c r="D10" s="181">
        <v>2.4</v>
      </c>
      <c r="E10" s="181">
        <v>0</v>
      </c>
      <c r="F10" s="181">
        <v>0</v>
      </c>
      <c r="G10" s="181">
        <v>0</v>
      </c>
      <c r="H10" s="181">
        <v>0</v>
      </c>
      <c r="I10" s="181">
        <v>2.4</v>
      </c>
      <c r="J10" s="181">
        <v>2.4</v>
      </c>
      <c r="K10" s="181">
        <v>0</v>
      </c>
      <c r="L10" s="181">
        <v>0</v>
      </c>
      <c r="M10" s="181">
        <v>3.9780000000000002</v>
      </c>
      <c r="N10" s="181">
        <v>3.9776009999999999</v>
      </c>
      <c r="O10" s="183">
        <v>1500</v>
      </c>
      <c r="P10" s="183">
        <v>1000</v>
      </c>
      <c r="Q10" s="183">
        <v>0</v>
      </c>
      <c r="R10" s="183">
        <v>0</v>
      </c>
      <c r="S10" s="183">
        <v>0</v>
      </c>
      <c r="T10" s="183">
        <v>0</v>
      </c>
      <c r="U10" s="276"/>
      <c r="V10" s="276"/>
    </row>
    <row r="11" spans="1:22" x14ac:dyDescent="0.25">
      <c r="U11" s="276"/>
    </row>
    <row r="14" spans="1:22" ht="18.75" x14ac:dyDescent="0.3">
      <c r="A14" s="78"/>
      <c r="B14" s="78" t="s">
        <v>116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</sheetData>
  <mergeCells count="16">
    <mergeCell ref="C2:R2"/>
    <mergeCell ref="L6:M6"/>
    <mergeCell ref="A7:A9"/>
    <mergeCell ref="B7:B9"/>
    <mergeCell ref="C7:H7"/>
    <mergeCell ref="I7:N7"/>
    <mergeCell ref="O7:T7"/>
    <mergeCell ref="C8:D8"/>
    <mergeCell ref="E8:F8"/>
    <mergeCell ref="G8:H8"/>
    <mergeCell ref="I8:J8"/>
    <mergeCell ref="K8:L8"/>
    <mergeCell ref="M8:N8"/>
    <mergeCell ref="O8:P8"/>
    <mergeCell ref="Q8:R8"/>
    <mergeCell ref="S8:T8"/>
  </mergeCells>
  <pageMargins left="0.25" right="0.25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2" zoomScaleNormal="82" workbookViewId="0">
      <selection activeCell="C8" sqref="C8"/>
    </sheetView>
  </sheetViews>
  <sheetFormatPr defaultRowHeight="15" x14ac:dyDescent="0.25"/>
  <cols>
    <col min="1" max="1" width="6" style="292" customWidth="1"/>
    <col min="2" max="2" width="33" style="292" customWidth="1"/>
    <col min="3" max="3" width="15.85546875" style="292" customWidth="1"/>
    <col min="4" max="4" width="16.85546875" style="292" customWidth="1"/>
    <col min="5" max="5" width="15.85546875" style="292" customWidth="1"/>
    <col min="6" max="6" width="16.85546875" style="292" customWidth="1"/>
    <col min="7" max="16384" width="9.140625" style="292"/>
  </cols>
  <sheetData>
    <row r="1" spans="1:6" s="184" customFormat="1" ht="73.5" customHeight="1" x14ac:dyDescent="0.25">
      <c r="A1" s="398" t="s">
        <v>509</v>
      </c>
      <c r="B1" s="398"/>
      <c r="C1" s="398"/>
      <c r="D1" s="398"/>
      <c r="E1" s="398"/>
      <c r="F1" s="398"/>
    </row>
    <row r="2" spans="1:6" s="184" customFormat="1" x14ac:dyDescent="0.25">
      <c r="C2" s="185"/>
      <c r="D2" s="185"/>
    </row>
    <row r="3" spans="1:6" s="184" customFormat="1" x14ac:dyDescent="0.25">
      <c r="F3" s="165" t="s">
        <v>311</v>
      </c>
    </row>
    <row r="4" spans="1:6" s="184" customFormat="1" x14ac:dyDescent="0.25">
      <c r="A4" s="417" t="s">
        <v>118</v>
      </c>
      <c r="B4" s="418"/>
      <c r="C4" s="418" t="s">
        <v>312</v>
      </c>
      <c r="D4" s="418" t="s">
        <v>313</v>
      </c>
      <c r="E4" s="418" t="s">
        <v>314</v>
      </c>
      <c r="F4" s="420" t="s">
        <v>8</v>
      </c>
    </row>
    <row r="5" spans="1:6" s="184" customFormat="1" ht="54" customHeight="1" x14ac:dyDescent="0.25">
      <c r="A5" s="417"/>
      <c r="B5" s="418"/>
      <c r="C5" s="418"/>
      <c r="D5" s="418"/>
      <c r="E5" s="419"/>
      <c r="F5" s="421"/>
    </row>
    <row r="6" spans="1:6" s="184" customFormat="1" x14ac:dyDescent="0.25">
      <c r="A6" s="186" t="s">
        <v>139</v>
      </c>
      <c r="B6" s="187" t="s">
        <v>14</v>
      </c>
      <c r="C6" s="187"/>
      <c r="D6" s="187"/>
      <c r="E6" s="187"/>
      <c r="F6" s="187"/>
    </row>
    <row r="7" spans="1:6" s="184" customFormat="1" ht="15.75" x14ac:dyDescent="0.25">
      <c r="A7" s="188">
        <v>1</v>
      </c>
      <c r="B7" s="189" t="s">
        <v>315</v>
      </c>
      <c r="C7" s="230">
        <v>2</v>
      </c>
      <c r="D7" s="230">
        <v>4</v>
      </c>
      <c r="E7" s="230">
        <v>18</v>
      </c>
      <c r="F7" s="190">
        <v>24</v>
      </c>
    </row>
    <row r="8" spans="1:6" s="184" customFormat="1" ht="15.75" x14ac:dyDescent="0.25">
      <c r="A8" s="188">
        <v>2</v>
      </c>
      <c r="B8" s="191" t="s">
        <v>316</v>
      </c>
      <c r="C8" s="110">
        <v>37</v>
      </c>
      <c r="D8" s="110">
        <v>54</v>
      </c>
      <c r="E8" s="110">
        <v>216</v>
      </c>
      <c r="F8" s="190">
        <f t="shared" ref="F8:F19" si="0">C8+D8+E8</f>
        <v>307</v>
      </c>
    </row>
    <row r="9" spans="1:6" s="184" customFormat="1" ht="15.75" x14ac:dyDescent="0.25">
      <c r="A9" s="106">
        <v>3</v>
      </c>
      <c r="B9" s="191" t="s">
        <v>317</v>
      </c>
      <c r="C9" s="110">
        <v>2</v>
      </c>
      <c r="D9" s="110">
        <v>3</v>
      </c>
      <c r="E9" s="110">
        <v>3</v>
      </c>
      <c r="F9" s="190">
        <f t="shared" si="0"/>
        <v>8</v>
      </c>
    </row>
    <row r="10" spans="1:6" s="184" customFormat="1" ht="40.5" customHeight="1" x14ac:dyDescent="0.25">
      <c r="A10" s="192" t="s">
        <v>103</v>
      </c>
      <c r="B10" s="193" t="s">
        <v>318</v>
      </c>
      <c r="C10" s="194">
        <f>C11+C12+C13+C14+C15</f>
        <v>6</v>
      </c>
      <c r="D10" s="194">
        <f>D11+D12+D13+D14+D15</f>
        <v>12</v>
      </c>
      <c r="E10" s="194">
        <f>E11+E12+E13+E14+E15</f>
        <v>55</v>
      </c>
      <c r="F10" s="194">
        <f>F11+F12+F13+F14+F15</f>
        <v>73</v>
      </c>
    </row>
    <row r="11" spans="1:6" s="184" customFormat="1" ht="15.75" x14ac:dyDescent="0.25">
      <c r="A11" s="195" t="s">
        <v>104</v>
      </c>
      <c r="B11" s="196" t="s">
        <v>319</v>
      </c>
      <c r="C11" s="110"/>
      <c r="D11" s="110"/>
      <c r="E11" s="110"/>
      <c r="F11" s="190">
        <f t="shared" si="0"/>
        <v>0</v>
      </c>
    </row>
    <row r="12" spans="1:6" s="184" customFormat="1" ht="15.75" x14ac:dyDescent="0.25">
      <c r="A12" s="197" t="s">
        <v>106</v>
      </c>
      <c r="B12" s="198" t="s">
        <v>320</v>
      </c>
      <c r="C12" s="199"/>
      <c r="D12" s="199"/>
      <c r="E12" s="199"/>
      <c r="F12" s="190">
        <f t="shared" si="0"/>
        <v>0</v>
      </c>
    </row>
    <row r="13" spans="1:6" s="184" customFormat="1" ht="15.75" x14ac:dyDescent="0.25">
      <c r="A13" s="197" t="s">
        <v>112</v>
      </c>
      <c r="B13" s="198" t="s">
        <v>321</v>
      </c>
      <c r="C13" s="199"/>
      <c r="D13" s="199"/>
      <c r="E13" s="199">
        <v>1</v>
      </c>
      <c r="F13" s="190">
        <f t="shared" si="0"/>
        <v>1</v>
      </c>
    </row>
    <row r="14" spans="1:6" s="184" customFormat="1" ht="15.75" x14ac:dyDescent="0.25">
      <c r="A14" s="197" t="s">
        <v>114</v>
      </c>
      <c r="B14" s="198" t="s">
        <v>322</v>
      </c>
      <c r="C14" s="199"/>
      <c r="D14" s="199"/>
      <c r="E14" s="199"/>
      <c r="F14" s="190">
        <f t="shared" si="0"/>
        <v>0</v>
      </c>
    </row>
    <row r="15" spans="1:6" s="184" customFormat="1" ht="15.75" x14ac:dyDescent="0.25">
      <c r="A15" s="197" t="s">
        <v>323</v>
      </c>
      <c r="B15" s="198" t="s">
        <v>324</v>
      </c>
      <c r="C15" s="194">
        <f>C16+C17+C18+C19</f>
        <v>6</v>
      </c>
      <c r="D15" s="194">
        <f>D16+D17+D18+D19</f>
        <v>12</v>
      </c>
      <c r="E15" s="194">
        <f>E16+E17+E18+E19</f>
        <v>54</v>
      </c>
      <c r="F15" s="190">
        <f t="shared" si="0"/>
        <v>72</v>
      </c>
    </row>
    <row r="16" spans="1:6" s="184" customFormat="1" ht="15.75" x14ac:dyDescent="0.25">
      <c r="A16" s="197" t="s">
        <v>325</v>
      </c>
      <c r="B16" s="198" t="s">
        <v>326</v>
      </c>
      <c r="C16" s="316">
        <v>2</v>
      </c>
      <c r="D16" s="316">
        <v>4</v>
      </c>
      <c r="E16" s="316">
        <v>18</v>
      </c>
      <c r="F16" s="190">
        <f t="shared" si="0"/>
        <v>24</v>
      </c>
    </row>
    <row r="17" spans="1:6" s="184" customFormat="1" ht="15.75" x14ac:dyDescent="0.25">
      <c r="A17" s="197" t="s">
        <v>327</v>
      </c>
      <c r="B17" s="198" t="s">
        <v>328</v>
      </c>
      <c r="C17" s="316"/>
      <c r="D17" s="316"/>
      <c r="E17" s="316"/>
      <c r="F17" s="190">
        <f t="shared" si="0"/>
        <v>0</v>
      </c>
    </row>
    <row r="18" spans="1:6" s="184" customFormat="1" ht="15.75" x14ac:dyDescent="0.25">
      <c r="A18" s="197" t="s">
        <v>329</v>
      </c>
      <c r="B18" s="198" t="s">
        <v>330</v>
      </c>
      <c r="C18" s="317">
        <v>2</v>
      </c>
      <c r="D18" s="316">
        <v>4</v>
      </c>
      <c r="E18" s="316">
        <v>18</v>
      </c>
      <c r="F18" s="190">
        <f t="shared" si="0"/>
        <v>24</v>
      </c>
    </row>
    <row r="19" spans="1:6" s="184" customFormat="1" ht="15.75" x14ac:dyDescent="0.25">
      <c r="A19" s="197" t="s">
        <v>331</v>
      </c>
      <c r="B19" s="198" t="s">
        <v>332</v>
      </c>
      <c r="C19" s="316">
        <v>2</v>
      </c>
      <c r="D19" s="316">
        <v>4</v>
      </c>
      <c r="E19" s="316">
        <v>18</v>
      </c>
      <c r="F19" s="190">
        <f t="shared" si="0"/>
        <v>24</v>
      </c>
    </row>
    <row r="20" spans="1:6" s="184" customFormat="1" ht="20.25" customHeight="1" x14ac:dyDescent="0.25"/>
    <row r="21" spans="1:6" ht="18.75" x14ac:dyDescent="0.3">
      <c r="B21" s="78" t="s">
        <v>116</v>
      </c>
      <c r="C21" s="78"/>
      <c r="D21" s="78"/>
      <c r="E21" s="78"/>
      <c r="F21" s="78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3"/>
  <sheetViews>
    <sheetView topLeftCell="A4" zoomScale="61" zoomScaleNormal="61" workbookViewId="0">
      <selection activeCell="B3" sqref="B3:X3"/>
    </sheetView>
  </sheetViews>
  <sheetFormatPr defaultRowHeight="15" x14ac:dyDescent="0.25"/>
  <cols>
    <col min="1" max="1" width="7.42578125" style="292" customWidth="1"/>
    <col min="2" max="2" width="23.42578125" style="292" customWidth="1"/>
    <col min="3" max="3" width="14.5703125" style="292" customWidth="1"/>
    <col min="4" max="4" width="9.140625" style="292"/>
    <col min="5" max="5" width="10.7109375" style="292" customWidth="1"/>
    <col min="6" max="6" width="5.85546875" style="292" customWidth="1"/>
    <col min="7" max="7" width="6" style="292" customWidth="1"/>
    <col min="8" max="8" width="7.140625" style="292" customWidth="1"/>
    <col min="9" max="9" width="5.85546875" style="292" customWidth="1"/>
    <col min="10" max="10" width="6.140625" style="292" customWidth="1"/>
    <col min="11" max="11" width="5.42578125" style="292" customWidth="1"/>
    <col min="12" max="12" width="6.42578125" style="292" customWidth="1"/>
    <col min="13" max="13" width="5" style="292" customWidth="1"/>
    <col min="14" max="14" width="6.7109375" style="292" customWidth="1"/>
    <col min="15" max="15" width="4.42578125" style="292" customWidth="1"/>
    <col min="16" max="16" width="6.28515625" style="292" customWidth="1"/>
    <col min="17" max="17" width="5.85546875" style="292" customWidth="1"/>
    <col min="18" max="18" width="6.85546875" style="292" customWidth="1"/>
    <col min="19" max="20" width="7" style="292" customWidth="1"/>
    <col min="21" max="21" width="7.42578125" style="292" customWidth="1"/>
    <col min="22" max="22" width="7.7109375" style="292" customWidth="1"/>
    <col min="23" max="23" width="4.7109375" style="292" customWidth="1"/>
    <col min="24" max="24" width="5.85546875" style="292" customWidth="1"/>
    <col min="25" max="25" width="6" style="292" customWidth="1"/>
    <col min="26" max="26" width="8" style="292" customWidth="1"/>
    <col min="27" max="16384" width="9.140625" style="292"/>
  </cols>
  <sheetData>
    <row r="3" spans="1:26" ht="66.75" customHeight="1" x14ac:dyDescent="0.3">
      <c r="A3" s="200"/>
      <c r="B3" s="422" t="s">
        <v>510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200"/>
      <c r="Z3" s="200"/>
    </row>
    <row r="4" spans="1:26" ht="18.75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1"/>
      <c r="T4" s="202"/>
      <c r="U4" s="200"/>
      <c r="V4" s="200"/>
      <c r="W4" s="200"/>
      <c r="X4" s="200"/>
      <c r="Y4" s="200"/>
      <c r="Z4" s="200"/>
    </row>
    <row r="5" spans="1:26" ht="18.75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423" t="s">
        <v>333</v>
      </c>
      <c r="Y5" s="423"/>
      <c r="Z5" s="423"/>
    </row>
    <row r="6" spans="1:26" ht="18.75" x14ac:dyDescent="0.25">
      <c r="A6" s="424" t="s">
        <v>118</v>
      </c>
      <c r="B6" s="424" t="s">
        <v>334</v>
      </c>
      <c r="C6" s="424" t="s">
        <v>335</v>
      </c>
      <c r="D6" s="424" t="s">
        <v>336</v>
      </c>
      <c r="E6" s="424" t="s">
        <v>337</v>
      </c>
      <c r="F6" s="425" t="s">
        <v>29</v>
      </c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</row>
    <row r="7" spans="1:26" ht="18.75" x14ac:dyDescent="0.3">
      <c r="A7" s="424"/>
      <c r="B7" s="424"/>
      <c r="C7" s="424"/>
      <c r="D7" s="424"/>
      <c r="E7" s="424"/>
      <c r="F7" s="424" t="s">
        <v>338</v>
      </c>
      <c r="G7" s="424"/>
      <c r="H7" s="424"/>
      <c r="I7" s="424" t="s">
        <v>339</v>
      </c>
      <c r="J7" s="424"/>
      <c r="K7" s="424"/>
      <c r="L7" s="424"/>
      <c r="M7" s="424"/>
      <c r="N7" s="424"/>
      <c r="O7" s="424"/>
      <c r="P7" s="424"/>
      <c r="Q7" s="424" t="s">
        <v>340</v>
      </c>
      <c r="R7" s="424"/>
      <c r="S7" s="424"/>
      <c r="T7" s="424"/>
      <c r="U7" s="424"/>
      <c r="V7" s="424"/>
      <c r="W7" s="426" t="s">
        <v>341</v>
      </c>
      <c r="X7" s="426"/>
      <c r="Y7" s="426"/>
      <c r="Z7" s="426"/>
    </row>
    <row r="8" spans="1:26" ht="37.5" x14ac:dyDescent="0.25">
      <c r="A8" s="424"/>
      <c r="B8" s="424"/>
      <c r="C8" s="424"/>
      <c r="D8" s="424"/>
      <c r="E8" s="424"/>
      <c r="F8" s="427" t="s">
        <v>122</v>
      </c>
      <c r="G8" s="427" t="s">
        <v>123</v>
      </c>
      <c r="H8" s="424" t="s">
        <v>8</v>
      </c>
      <c r="I8" s="424" t="s">
        <v>342</v>
      </c>
      <c r="J8" s="424"/>
      <c r="K8" s="424" t="s">
        <v>343</v>
      </c>
      <c r="L8" s="424"/>
      <c r="M8" s="424" t="s">
        <v>344</v>
      </c>
      <c r="N8" s="424"/>
      <c r="O8" s="424"/>
      <c r="P8" s="424" t="s">
        <v>8</v>
      </c>
      <c r="Q8" s="427" t="s">
        <v>345</v>
      </c>
      <c r="R8" s="427" t="s">
        <v>346</v>
      </c>
      <c r="S8" s="427" t="s">
        <v>347</v>
      </c>
      <c r="T8" s="427" t="s">
        <v>348</v>
      </c>
      <c r="U8" s="424" t="s">
        <v>349</v>
      </c>
      <c r="V8" s="203" t="s">
        <v>29</v>
      </c>
      <c r="W8" s="432" t="s">
        <v>350</v>
      </c>
      <c r="X8" s="433" t="s">
        <v>351</v>
      </c>
      <c r="Y8" s="432" t="s">
        <v>352</v>
      </c>
      <c r="Z8" s="428" t="s">
        <v>8</v>
      </c>
    </row>
    <row r="9" spans="1:26" ht="66" customHeight="1" x14ac:dyDescent="0.25">
      <c r="A9" s="424"/>
      <c r="B9" s="424"/>
      <c r="C9" s="424"/>
      <c r="D9" s="424"/>
      <c r="E9" s="424"/>
      <c r="F9" s="427"/>
      <c r="G9" s="427"/>
      <c r="H9" s="424"/>
      <c r="I9" s="282" t="s">
        <v>353</v>
      </c>
      <c r="J9" s="282" t="s">
        <v>354</v>
      </c>
      <c r="K9" s="282" t="s">
        <v>353</v>
      </c>
      <c r="L9" s="282" t="s">
        <v>354</v>
      </c>
      <c r="M9" s="282" t="s">
        <v>353</v>
      </c>
      <c r="N9" s="282" t="s">
        <v>354</v>
      </c>
      <c r="O9" s="282" t="s">
        <v>355</v>
      </c>
      <c r="P9" s="424"/>
      <c r="Q9" s="427"/>
      <c r="R9" s="427"/>
      <c r="S9" s="427"/>
      <c r="T9" s="427"/>
      <c r="U9" s="424"/>
      <c r="V9" s="283" t="s">
        <v>356</v>
      </c>
      <c r="W9" s="432"/>
      <c r="X9" s="433"/>
      <c r="Y9" s="432"/>
      <c r="Z9" s="429"/>
    </row>
    <row r="10" spans="1:26" ht="19.5" x14ac:dyDescent="0.35">
      <c r="A10" s="204" t="s">
        <v>139</v>
      </c>
      <c r="B10" s="204" t="s">
        <v>14</v>
      </c>
      <c r="C10" s="205" t="s">
        <v>15</v>
      </c>
      <c r="D10" s="205" t="s">
        <v>16</v>
      </c>
      <c r="E10" s="205" t="s">
        <v>17</v>
      </c>
      <c r="F10" s="205" t="s">
        <v>18</v>
      </c>
      <c r="G10" s="205" t="s">
        <v>19</v>
      </c>
      <c r="H10" s="205" t="s">
        <v>20</v>
      </c>
      <c r="I10" s="205" t="s">
        <v>21</v>
      </c>
      <c r="J10" s="205" t="s">
        <v>22</v>
      </c>
      <c r="K10" s="205" t="s">
        <v>23</v>
      </c>
      <c r="L10" s="205" t="s">
        <v>24</v>
      </c>
      <c r="M10" s="205" t="s">
        <v>25</v>
      </c>
      <c r="N10" s="205" t="s">
        <v>26</v>
      </c>
      <c r="O10" s="205" t="s">
        <v>27</v>
      </c>
      <c r="P10" s="205" t="s">
        <v>140</v>
      </c>
      <c r="Q10" s="205" t="s">
        <v>141</v>
      </c>
      <c r="R10" s="205" t="s">
        <v>142</v>
      </c>
      <c r="S10" s="205" t="s">
        <v>143</v>
      </c>
      <c r="T10" s="205" t="s">
        <v>144</v>
      </c>
      <c r="U10" s="206" t="s">
        <v>145</v>
      </c>
      <c r="V10" s="206" t="s">
        <v>146</v>
      </c>
      <c r="W10" s="206" t="s">
        <v>147</v>
      </c>
      <c r="X10" s="206" t="s">
        <v>357</v>
      </c>
      <c r="Y10" s="206" t="s">
        <v>358</v>
      </c>
      <c r="Z10" s="206" t="s">
        <v>359</v>
      </c>
    </row>
    <row r="11" spans="1:26" ht="34.5" customHeight="1" x14ac:dyDescent="0.25">
      <c r="A11" s="207">
        <v>1</v>
      </c>
      <c r="B11" s="208" t="s">
        <v>360</v>
      </c>
      <c r="C11" s="207">
        <f>C13+C15+C17</f>
        <v>2.5</v>
      </c>
      <c r="D11" s="207">
        <f t="shared" ref="D11:U11" si="0">D13+D15+D17</f>
        <v>3</v>
      </c>
      <c r="E11" s="207"/>
      <c r="F11" s="207"/>
      <c r="G11" s="207">
        <f t="shared" si="0"/>
        <v>2.5</v>
      </c>
      <c r="H11" s="209">
        <f t="shared" si="0"/>
        <v>2.5</v>
      </c>
      <c r="I11" s="207"/>
      <c r="J11" s="207">
        <f t="shared" si="0"/>
        <v>1.5</v>
      </c>
      <c r="K11" s="207"/>
      <c r="L11" s="207"/>
      <c r="M11" s="207"/>
      <c r="N11" s="207">
        <f t="shared" si="0"/>
        <v>1</v>
      </c>
      <c r="O11" s="207"/>
      <c r="P11" s="209">
        <f t="shared" si="0"/>
        <v>2.5</v>
      </c>
      <c r="Q11" s="207"/>
      <c r="R11" s="207">
        <f t="shared" si="0"/>
        <v>1.5</v>
      </c>
      <c r="S11" s="207">
        <f t="shared" si="0"/>
        <v>1</v>
      </c>
      <c r="T11" s="207"/>
      <c r="U11" s="209">
        <f t="shared" si="0"/>
        <v>2.5</v>
      </c>
      <c r="V11" s="207"/>
      <c r="W11" s="207">
        <f>W13</f>
        <v>1</v>
      </c>
      <c r="X11" s="207"/>
      <c r="Y11" s="207"/>
      <c r="Z11" s="209">
        <f>Z13</f>
        <v>1</v>
      </c>
    </row>
    <row r="12" spans="1:26" ht="18.75" x14ac:dyDescent="0.25">
      <c r="A12" s="210"/>
      <c r="B12" s="217" t="s">
        <v>29</v>
      </c>
      <c r="C12" s="75"/>
      <c r="D12" s="75"/>
      <c r="E12" s="75"/>
      <c r="F12" s="75"/>
      <c r="G12" s="75"/>
      <c r="H12" s="215"/>
      <c r="I12" s="75"/>
      <c r="J12" s="75"/>
      <c r="K12" s="75"/>
      <c r="L12" s="75"/>
      <c r="M12" s="210"/>
      <c r="N12" s="75"/>
      <c r="O12" s="75"/>
      <c r="P12" s="215"/>
      <c r="Q12" s="75"/>
      <c r="R12" s="75"/>
      <c r="S12" s="75"/>
      <c r="T12" s="75"/>
      <c r="U12" s="215"/>
      <c r="V12" s="218"/>
      <c r="W12" s="218"/>
      <c r="X12" s="219"/>
      <c r="Y12" s="219"/>
      <c r="Z12" s="318"/>
    </row>
    <row r="13" spans="1:26" ht="13.5" customHeight="1" x14ac:dyDescent="0.25">
      <c r="A13" s="211" t="s">
        <v>361</v>
      </c>
      <c r="B13" s="212" t="s">
        <v>362</v>
      </c>
      <c r="C13" s="40">
        <v>1</v>
      </c>
      <c r="D13" s="40">
        <v>1</v>
      </c>
      <c r="E13" s="40"/>
      <c r="F13" s="40"/>
      <c r="G13" s="40">
        <v>1</v>
      </c>
      <c r="H13" s="213">
        <v>1</v>
      </c>
      <c r="I13" s="40"/>
      <c r="J13" s="40">
        <v>1</v>
      </c>
      <c r="K13" s="40"/>
      <c r="L13" s="40"/>
      <c r="M13" s="211"/>
      <c r="N13" s="40"/>
      <c r="O13" s="40"/>
      <c r="P13" s="213">
        <f>J13+L13+N13</f>
        <v>1</v>
      </c>
      <c r="Q13" s="40"/>
      <c r="R13" s="40"/>
      <c r="S13" s="40">
        <v>1</v>
      </c>
      <c r="T13" s="40"/>
      <c r="U13" s="213">
        <f>T13+S13+R13+Q13</f>
        <v>1</v>
      </c>
      <c r="V13" s="68"/>
      <c r="W13" s="68">
        <v>1</v>
      </c>
      <c r="X13" s="73"/>
      <c r="Y13" s="214"/>
      <c r="Z13" s="215">
        <f>W13+X13+Y13</f>
        <v>1</v>
      </c>
    </row>
    <row r="14" spans="1:26" ht="16.5" customHeight="1" x14ac:dyDescent="0.25">
      <c r="A14" s="211" t="s">
        <v>363</v>
      </c>
      <c r="B14" s="212" t="s">
        <v>364</v>
      </c>
      <c r="C14" s="40"/>
      <c r="D14" s="40"/>
      <c r="E14" s="40"/>
      <c r="F14" s="40"/>
      <c r="G14" s="40"/>
      <c r="H14" s="213"/>
      <c r="I14" s="40"/>
      <c r="J14" s="40"/>
      <c r="K14" s="40"/>
      <c r="L14" s="40"/>
      <c r="M14" s="211"/>
      <c r="N14" s="40"/>
      <c r="O14" s="40"/>
      <c r="P14" s="213"/>
      <c r="Q14" s="40"/>
      <c r="R14" s="40"/>
      <c r="S14" s="40"/>
      <c r="T14" s="40"/>
      <c r="U14" s="213"/>
      <c r="V14" s="68"/>
      <c r="W14" s="68"/>
      <c r="X14" s="73"/>
      <c r="Y14" s="214"/>
      <c r="Z14" s="215"/>
    </row>
    <row r="15" spans="1:26" ht="14.25" customHeight="1" x14ac:dyDescent="0.25">
      <c r="A15" s="211" t="s">
        <v>365</v>
      </c>
      <c r="B15" s="212" t="s">
        <v>366</v>
      </c>
      <c r="C15" s="40">
        <v>1</v>
      </c>
      <c r="D15" s="40">
        <v>1</v>
      </c>
      <c r="E15" s="40"/>
      <c r="F15" s="40"/>
      <c r="G15" s="40">
        <v>1</v>
      </c>
      <c r="H15" s="213">
        <v>1</v>
      </c>
      <c r="I15" s="40"/>
      <c r="J15" s="40"/>
      <c r="K15" s="40"/>
      <c r="L15" s="40"/>
      <c r="M15" s="211"/>
      <c r="N15" s="40">
        <v>1</v>
      </c>
      <c r="O15" s="40"/>
      <c r="P15" s="213">
        <v>1</v>
      </c>
      <c r="Q15" s="40"/>
      <c r="R15" s="40">
        <v>1</v>
      </c>
      <c r="S15" s="40"/>
      <c r="T15" s="40"/>
      <c r="U15" s="213">
        <f t="shared" ref="U15:U17" si="1">T15+S15+R15+Q15</f>
        <v>1</v>
      </c>
      <c r="V15" s="68"/>
      <c r="W15" s="68"/>
      <c r="X15" s="73"/>
      <c r="Y15" s="214"/>
      <c r="Z15" s="215"/>
    </row>
    <row r="16" spans="1:26" ht="15" customHeight="1" x14ac:dyDescent="0.25">
      <c r="A16" s="211" t="s">
        <v>367</v>
      </c>
      <c r="B16" s="212" t="s">
        <v>368</v>
      </c>
      <c r="C16" s="40"/>
      <c r="D16" s="40"/>
      <c r="E16" s="40"/>
      <c r="F16" s="40"/>
      <c r="G16" s="40"/>
      <c r="H16" s="213"/>
      <c r="I16" s="40"/>
      <c r="J16" s="40"/>
      <c r="K16" s="40"/>
      <c r="L16" s="40"/>
      <c r="M16" s="211"/>
      <c r="N16" s="40"/>
      <c r="O16" s="40"/>
      <c r="P16" s="213"/>
      <c r="Q16" s="40"/>
      <c r="R16" s="40"/>
      <c r="S16" s="40"/>
      <c r="T16" s="40"/>
      <c r="U16" s="213"/>
      <c r="V16" s="68"/>
      <c r="W16" s="68"/>
      <c r="X16" s="73"/>
      <c r="Y16" s="214"/>
      <c r="Z16" s="215"/>
    </row>
    <row r="17" spans="1:26" ht="16.5" customHeight="1" x14ac:dyDescent="0.25">
      <c r="A17" s="211" t="s">
        <v>369</v>
      </c>
      <c r="B17" s="212" t="s">
        <v>370</v>
      </c>
      <c r="C17" s="40">
        <v>0.5</v>
      </c>
      <c r="D17" s="40">
        <v>1</v>
      </c>
      <c r="E17" s="40"/>
      <c r="F17" s="40"/>
      <c r="G17" s="40">
        <v>0.5</v>
      </c>
      <c r="H17" s="213">
        <v>0.5</v>
      </c>
      <c r="I17" s="40"/>
      <c r="J17" s="40">
        <v>0.5</v>
      </c>
      <c r="K17" s="40"/>
      <c r="L17" s="40"/>
      <c r="M17" s="211"/>
      <c r="N17" s="40"/>
      <c r="O17" s="40"/>
      <c r="P17" s="213">
        <f>N17+L17+J17</f>
        <v>0.5</v>
      </c>
      <c r="Q17" s="40"/>
      <c r="R17" s="40">
        <v>0.5</v>
      </c>
      <c r="S17" s="40"/>
      <c r="T17" s="40"/>
      <c r="U17" s="213">
        <f t="shared" si="1"/>
        <v>0.5</v>
      </c>
      <c r="V17" s="68"/>
      <c r="W17" s="68"/>
      <c r="X17" s="73"/>
      <c r="Y17" s="214"/>
      <c r="Z17" s="215"/>
    </row>
    <row r="18" spans="1:26" ht="56.25" customHeight="1" x14ac:dyDescent="0.25">
      <c r="A18" s="216">
        <v>2</v>
      </c>
      <c r="B18" s="208" t="s">
        <v>371</v>
      </c>
      <c r="C18" s="319">
        <f>C19+C20+C21+C22+C23+C24</f>
        <v>11.5</v>
      </c>
      <c r="D18" s="319">
        <f t="shared" ref="D18:U18" si="2">D19+D20+D21+D22+D23+D24</f>
        <v>13</v>
      </c>
      <c r="E18" s="319"/>
      <c r="F18" s="319"/>
      <c r="G18" s="319">
        <f t="shared" si="2"/>
        <v>11.5</v>
      </c>
      <c r="H18" s="320">
        <f t="shared" si="2"/>
        <v>11.5</v>
      </c>
      <c r="I18" s="319"/>
      <c r="J18" s="319">
        <f t="shared" si="2"/>
        <v>8.5</v>
      </c>
      <c r="K18" s="319"/>
      <c r="L18" s="319"/>
      <c r="M18" s="319"/>
      <c r="N18" s="319">
        <f t="shared" si="2"/>
        <v>3</v>
      </c>
      <c r="O18" s="319"/>
      <c r="P18" s="320">
        <f t="shared" si="2"/>
        <v>11.5</v>
      </c>
      <c r="Q18" s="319">
        <f t="shared" si="2"/>
        <v>6.5</v>
      </c>
      <c r="R18" s="319">
        <f t="shared" si="2"/>
        <v>4</v>
      </c>
      <c r="S18" s="319"/>
      <c r="T18" s="319">
        <f t="shared" si="2"/>
        <v>1</v>
      </c>
      <c r="U18" s="320">
        <f t="shared" si="2"/>
        <v>11.5</v>
      </c>
      <c r="V18" s="319"/>
      <c r="W18" s="319"/>
      <c r="X18" s="319"/>
      <c r="Y18" s="319"/>
      <c r="Z18" s="320"/>
    </row>
    <row r="19" spans="1:26" ht="18.75" x14ac:dyDescent="0.25">
      <c r="A19" s="210"/>
      <c r="B19" s="217" t="s">
        <v>29</v>
      </c>
      <c r="C19" s="75"/>
      <c r="D19" s="75"/>
      <c r="E19" s="75"/>
      <c r="F19" s="75"/>
      <c r="G19" s="75"/>
      <c r="H19" s="215"/>
      <c r="I19" s="75"/>
      <c r="J19" s="75"/>
      <c r="K19" s="75"/>
      <c r="L19" s="75"/>
      <c r="M19" s="210"/>
      <c r="N19" s="75"/>
      <c r="O19" s="75"/>
      <c r="P19" s="215"/>
      <c r="Q19" s="75"/>
      <c r="R19" s="75"/>
      <c r="S19" s="75"/>
      <c r="T19" s="75"/>
      <c r="U19" s="215"/>
      <c r="V19" s="218"/>
      <c r="W19" s="218"/>
      <c r="X19" s="219"/>
      <c r="Y19" s="219"/>
      <c r="Z19" s="215"/>
    </row>
    <row r="20" spans="1:26" ht="15" customHeight="1" x14ac:dyDescent="0.25">
      <c r="A20" s="211" t="s">
        <v>372</v>
      </c>
      <c r="B20" s="212" t="s">
        <v>373</v>
      </c>
      <c r="C20" s="40">
        <v>4</v>
      </c>
      <c r="D20" s="40">
        <v>4</v>
      </c>
      <c r="E20" s="40"/>
      <c r="F20" s="40"/>
      <c r="G20" s="40">
        <v>4</v>
      </c>
      <c r="H20" s="213">
        <v>4</v>
      </c>
      <c r="I20" s="40"/>
      <c r="J20" s="40">
        <v>3</v>
      </c>
      <c r="K20" s="40"/>
      <c r="L20" s="40"/>
      <c r="M20" s="211"/>
      <c r="N20" s="40">
        <v>1</v>
      </c>
      <c r="O20" s="40"/>
      <c r="P20" s="213">
        <v>4</v>
      </c>
      <c r="Q20" s="40">
        <v>2</v>
      </c>
      <c r="R20" s="40">
        <v>2</v>
      </c>
      <c r="S20" s="40"/>
      <c r="T20" s="40"/>
      <c r="U20" s="213">
        <v>4</v>
      </c>
      <c r="V20" s="68"/>
      <c r="W20" s="68"/>
      <c r="X20" s="73"/>
      <c r="Y20" s="73"/>
      <c r="Z20" s="215"/>
    </row>
    <row r="21" spans="1:26" ht="13.5" customHeight="1" x14ac:dyDescent="0.25">
      <c r="A21" s="211" t="s">
        <v>374</v>
      </c>
      <c r="B21" s="212" t="s">
        <v>375</v>
      </c>
      <c r="C21" s="40"/>
      <c r="D21" s="40"/>
      <c r="E21" s="40"/>
      <c r="F21" s="40"/>
      <c r="G21" s="40"/>
      <c r="H21" s="213"/>
      <c r="I21" s="40"/>
      <c r="J21" s="40"/>
      <c r="K21" s="40"/>
      <c r="L21" s="40"/>
      <c r="M21" s="211"/>
      <c r="N21" s="40"/>
      <c r="O21" s="40"/>
      <c r="P21" s="213"/>
      <c r="Q21" s="40"/>
      <c r="R21" s="40"/>
      <c r="S21" s="40"/>
      <c r="T21" s="40"/>
      <c r="U21" s="213"/>
      <c r="V21" s="68"/>
      <c r="W21" s="68"/>
      <c r="X21" s="73"/>
      <c r="Y21" s="73"/>
      <c r="Z21" s="215"/>
    </row>
    <row r="22" spans="1:26" ht="16.5" customHeight="1" x14ac:dyDescent="0.25">
      <c r="A22" s="211" t="s">
        <v>376</v>
      </c>
      <c r="B22" s="212" t="s">
        <v>377</v>
      </c>
      <c r="C22" s="40"/>
      <c r="D22" s="40"/>
      <c r="E22" s="40"/>
      <c r="F22" s="40"/>
      <c r="G22" s="40"/>
      <c r="H22" s="213"/>
      <c r="I22" s="40"/>
      <c r="J22" s="40"/>
      <c r="K22" s="40"/>
      <c r="L22" s="40"/>
      <c r="M22" s="211"/>
      <c r="N22" s="40"/>
      <c r="O22" s="40"/>
      <c r="P22" s="213"/>
      <c r="Q22" s="40"/>
      <c r="R22" s="40"/>
      <c r="S22" s="40"/>
      <c r="T22" s="40"/>
      <c r="U22" s="213"/>
      <c r="V22" s="68"/>
      <c r="W22" s="68"/>
      <c r="X22" s="73"/>
      <c r="Y22" s="73"/>
      <c r="Z22" s="215"/>
    </row>
    <row r="23" spans="1:26" ht="17.25" customHeight="1" x14ac:dyDescent="0.25">
      <c r="A23" s="211" t="s">
        <v>378</v>
      </c>
      <c r="B23" s="220" t="s">
        <v>379</v>
      </c>
      <c r="C23" s="321"/>
      <c r="D23" s="40"/>
      <c r="E23" s="40"/>
      <c r="F23" s="40"/>
      <c r="G23" s="40"/>
      <c r="H23" s="322"/>
      <c r="I23" s="40"/>
      <c r="J23" s="40"/>
      <c r="K23" s="40"/>
      <c r="L23" s="40"/>
      <c r="M23" s="211"/>
      <c r="N23" s="40"/>
      <c r="O23" s="40"/>
      <c r="P23" s="322"/>
      <c r="Q23" s="40"/>
      <c r="R23" s="40"/>
      <c r="S23" s="40"/>
      <c r="T23" s="40"/>
      <c r="U23" s="213"/>
      <c r="V23" s="68"/>
      <c r="W23" s="68"/>
      <c r="X23" s="73"/>
      <c r="Y23" s="73"/>
      <c r="Z23" s="215"/>
    </row>
    <row r="24" spans="1:26" ht="17.25" customHeight="1" x14ac:dyDescent="0.25">
      <c r="A24" s="211" t="s">
        <v>380</v>
      </c>
      <c r="B24" s="220" t="s">
        <v>381</v>
      </c>
      <c r="C24" s="321">
        <v>7.5</v>
      </c>
      <c r="D24" s="40">
        <v>9</v>
      </c>
      <c r="E24" s="40"/>
      <c r="F24" s="40"/>
      <c r="G24" s="40">
        <v>7.5</v>
      </c>
      <c r="H24" s="322">
        <v>7.5</v>
      </c>
      <c r="I24" s="40"/>
      <c r="J24" s="40">
        <v>5.5</v>
      </c>
      <c r="K24" s="40"/>
      <c r="L24" s="40"/>
      <c r="M24" s="211"/>
      <c r="N24" s="40">
        <v>2</v>
      </c>
      <c r="O24" s="40"/>
      <c r="P24" s="322">
        <v>7.5</v>
      </c>
      <c r="Q24" s="40">
        <v>4.5</v>
      </c>
      <c r="R24" s="40">
        <v>2</v>
      </c>
      <c r="S24" s="40"/>
      <c r="T24" s="40">
        <v>1</v>
      </c>
      <c r="U24" s="213">
        <v>7.5</v>
      </c>
      <c r="V24" s="68"/>
      <c r="W24" s="68"/>
      <c r="X24" s="73"/>
      <c r="Y24" s="73"/>
      <c r="Z24" s="215"/>
    </row>
    <row r="25" spans="1:26" ht="52.5" customHeight="1" x14ac:dyDescent="0.25">
      <c r="A25" s="221">
        <v>3</v>
      </c>
      <c r="B25" s="222" t="s">
        <v>382</v>
      </c>
      <c r="C25" s="323">
        <v>1</v>
      </c>
      <c r="D25" s="87">
        <v>1</v>
      </c>
      <c r="E25" s="87"/>
      <c r="F25" s="87"/>
      <c r="G25" s="87">
        <v>1</v>
      </c>
      <c r="H25" s="322">
        <v>1</v>
      </c>
      <c r="I25" s="87"/>
      <c r="J25" s="87"/>
      <c r="K25" s="87"/>
      <c r="L25" s="87"/>
      <c r="M25" s="223"/>
      <c r="N25" s="87">
        <v>1</v>
      </c>
      <c r="O25" s="87"/>
      <c r="P25" s="322">
        <v>1</v>
      </c>
      <c r="Q25" s="87">
        <v>1</v>
      </c>
      <c r="R25" s="87"/>
      <c r="S25" s="87"/>
      <c r="T25" s="87"/>
      <c r="U25" s="213">
        <v>1</v>
      </c>
      <c r="V25" s="224"/>
      <c r="W25" s="224"/>
      <c r="X25" s="225"/>
      <c r="Y25" s="225"/>
      <c r="Z25" s="215"/>
    </row>
    <row r="26" spans="1:26" ht="18.75" x14ac:dyDescent="0.25">
      <c r="A26" s="210"/>
      <c r="B26" s="226" t="s">
        <v>383</v>
      </c>
      <c r="C26" s="75">
        <v>15</v>
      </c>
      <c r="D26" s="227">
        <v>17</v>
      </c>
      <c r="E26" s="227"/>
      <c r="F26" s="227"/>
      <c r="G26" s="227">
        <v>15</v>
      </c>
      <c r="H26" s="215">
        <v>15</v>
      </c>
      <c r="I26" s="227"/>
      <c r="J26" s="227">
        <v>10</v>
      </c>
      <c r="K26" s="227"/>
      <c r="L26" s="227"/>
      <c r="M26" s="210"/>
      <c r="N26" s="227">
        <v>5</v>
      </c>
      <c r="O26" s="227"/>
      <c r="P26" s="215">
        <f>I26+J26+K26+L26+M26+N26+O26</f>
        <v>15</v>
      </c>
      <c r="Q26" s="227">
        <v>7.5</v>
      </c>
      <c r="R26" s="227">
        <v>5.5</v>
      </c>
      <c r="S26" s="227">
        <v>1</v>
      </c>
      <c r="T26" s="227">
        <v>1</v>
      </c>
      <c r="U26" s="228">
        <f>Q26+R26+S26+T26</f>
        <v>15</v>
      </c>
      <c r="V26" s="218"/>
      <c r="W26" s="218">
        <f>W11</f>
        <v>1</v>
      </c>
      <c r="X26" s="218"/>
      <c r="Y26" s="218"/>
      <c r="Z26" s="215">
        <f>Z11</f>
        <v>1</v>
      </c>
    </row>
    <row r="27" spans="1:26" x14ac:dyDescent="0.25">
      <c r="A27" s="294"/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</row>
    <row r="28" spans="1:26" x14ac:dyDescent="0.25">
      <c r="A28" s="294"/>
      <c r="B28" s="430" t="s">
        <v>384</v>
      </c>
      <c r="C28" s="430"/>
      <c r="D28" s="430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294"/>
      <c r="U28" s="294"/>
      <c r="V28" s="294"/>
      <c r="W28" s="294"/>
      <c r="X28" s="294"/>
      <c r="Y28" s="294"/>
      <c r="Z28" s="294"/>
    </row>
    <row r="29" spans="1:26" x14ac:dyDescent="0.25">
      <c r="A29" s="294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294"/>
      <c r="U29" s="294"/>
      <c r="V29" s="294"/>
      <c r="W29" s="294"/>
      <c r="X29" s="294"/>
      <c r="Y29" s="294"/>
      <c r="Z29" s="294"/>
    </row>
    <row r="30" spans="1:26" x14ac:dyDescent="0.25">
      <c r="A30" s="294"/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294"/>
      <c r="U30" s="294"/>
      <c r="V30" s="294"/>
      <c r="W30" s="294"/>
      <c r="X30" s="294"/>
      <c r="Y30" s="294"/>
      <c r="Z30" s="294"/>
    </row>
    <row r="31" spans="1:26" x14ac:dyDescent="0.25">
      <c r="A31" s="294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</row>
    <row r="33" spans="1:21" ht="18.75" x14ac:dyDescent="0.3">
      <c r="A33" s="78"/>
      <c r="B33" s="78" t="s">
        <v>116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</row>
  </sheetData>
  <mergeCells count="29">
    <mergeCell ref="Z8:Z9"/>
    <mergeCell ref="B28:S30"/>
    <mergeCell ref="R8:R9"/>
    <mergeCell ref="S8:S9"/>
    <mergeCell ref="T8:T9"/>
    <mergeCell ref="U8:U9"/>
    <mergeCell ref="W8:W9"/>
    <mergeCell ref="X8:X9"/>
    <mergeCell ref="K8:L8"/>
    <mergeCell ref="M8:O8"/>
    <mergeCell ref="P8:P9"/>
    <mergeCell ref="Q8:Q9"/>
    <mergeCell ref="Y8:Y9"/>
    <mergeCell ref="B3:X3"/>
    <mergeCell ref="X5:Z5"/>
    <mergeCell ref="A6:A9"/>
    <mergeCell ref="B6:B9"/>
    <mergeCell ref="C6:C9"/>
    <mergeCell ref="D6:D9"/>
    <mergeCell ref="E6:E9"/>
    <mergeCell ref="F6:Z6"/>
    <mergeCell ref="F7:H7"/>
    <mergeCell ref="I7:P7"/>
    <mergeCell ref="Q7:V7"/>
    <mergeCell ref="W7:Z7"/>
    <mergeCell ref="F8:F9"/>
    <mergeCell ref="G8:G9"/>
    <mergeCell ref="H8:H9"/>
    <mergeCell ref="I8:J8"/>
  </mergeCells>
  <pageMargins left="0.25" right="0.25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3" sqref="A3:K3"/>
    </sheetView>
  </sheetViews>
  <sheetFormatPr defaultRowHeight="15" x14ac:dyDescent="0.25"/>
  <cols>
    <col min="1" max="1" width="8.28515625" style="292" customWidth="1"/>
    <col min="2" max="2" width="16" style="292" customWidth="1"/>
    <col min="3" max="3" width="15.140625" style="292" customWidth="1"/>
    <col min="4" max="4" width="23.42578125" style="292" customWidth="1"/>
    <col min="5" max="5" width="15.7109375" style="292" customWidth="1"/>
    <col min="6" max="6" width="18.85546875" style="292" customWidth="1"/>
    <col min="7" max="7" width="12.42578125" style="292" customWidth="1"/>
    <col min="8" max="8" width="9.140625" style="292"/>
    <col min="9" max="9" width="15.5703125" style="292" customWidth="1"/>
    <col min="10" max="10" width="14.5703125" style="292" customWidth="1"/>
    <col min="11" max="11" width="11.140625" style="292" customWidth="1"/>
    <col min="12" max="16384" width="9.140625" style="292"/>
  </cols>
  <sheetData>
    <row r="1" spans="1:11" x14ac:dyDescent="0.25">
      <c r="I1" s="437"/>
      <c r="J1" s="437"/>
      <c r="K1" s="437"/>
    </row>
    <row r="2" spans="1:11" ht="18.75" x14ac:dyDescent="0.3">
      <c r="C2" s="438"/>
      <c r="D2" s="438"/>
      <c r="E2" s="438"/>
      <c r="F2" s="438"/>
      <c r="G2" s="438"/>
      <c r="H2" s="438"/>
      <c r="I2" s="438"/>
      <c r="K2" s="324"/>
    </row>
    <row r="3" spans="1:11" ht="37.5" customHeight="1" x14ac:dyDescent="0.25">
      <c r="A3" s="398" t="s">
        <v>511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</row>
    <row r="4" spans="1:11" x14ac:dyDescent="0.25">
      <c r="K4" s="165" t="s">
        <v>385</v>
      </c>
    </row>
    <row r="5" spans="1:11" ht="15.75" x14ac:dyDescent="0.25">
      <c r="A5" s="400" t="s">
        <v>299</v>
      </c>
      <c r="B5" s="434" t="s">
        <v>386</v>
      </c>
      <c r="C5" s="434"/>
      <c r="D5" s="434" t="s">
        <v>495</v>
      </c>
      <c r="E5" s="439" t="s">
        <v>496</v>
      </c>
      <c r="F5" s="440" t="s">
        <v>155</v>
      </c>
      <c r="G5" s="440"/>
      <c r="H5" s="440"/>
      <c r="I5" s="434" t="s">
        <v>387</v>
      </c>
      <c r="J5" s="434" t="s">
        <v>388</v>
      </c>
      <c r="K5" s="434" t="s">
        <v>389</v>
      </c>
    </row>
    <row r="6" spans="1:11" ht="102.75" customHeight="1" x14ac:dyDescent="0.25">
      <c r="A6" s="400"/>
      <c r="B6" s="434"/>
      <c r="C6" s="434"/>
      <c r="D6" s="434"/>
      <c r="E6" s="439"/>
      <c r="F6" s="229" t="s">
        <v>497</v>
      </c>
      <c r="G6" s="229" t="s">
        <v>498</v>
      </c>
      <c r="H6" s="285" t="s">
        <v>499</v>
      </c>
      <c r="I6" s="434"/>
      <c r="J6" s="434"/>
      <c r="K6" s="434"/>
    </row>
    <row r="7" spans="1:11" ht="15.75" x14ac:dyDescent="0.25">
      <c r="A7" s="98" t="s">
        <v>139</v>
      </c>
      <c r="B7" s="168" t="s">
        <v>14</v>
      </c>
      <c r="C7" s="98" t="s">
        <v>15</v>
      </c>
      <c r="D7" s="98" t="s">
        <v>16</v>
      </c>
      <c r="E7" s="98" t="s">
        <v>17</v>
      </c>
      <c r="F7" s="98" t="s">
        <v>18</v>
      </c>
      <c r="G7" s="98" t="s">
        <v>19</v>
      </c>
      <c r="H7" s="98" t="s">
        <v>20</v>
      </c>
      <c r="I7" s="98" t="s">
        <v>21</v>
      </c>
      <c r="J7" s="98" t="s">
        <v>22</v>
      </c>
      <c r="K7" s="98" t="s">
        <v>23</v>
      </c>
    </row>
    <row r="8" spans="1:11" ht="50.25" customHeight="1" x14ac:dyDescent="0.25">
      <c r="A8" s="110">
        <v>1</v>
      </c>
      <c r="B8" s="435" t="s">
        <v>390</v>
      </c>
      <c r="C8" s="436"/>
      <c r="D8" s="230" t="s">
        <v>391</v>
      </c>
      <c r="E8" s="230">
        <v>550</v>
      </c>
      <c r="F8" s="230">
        <v>358</v>
      </c>
      <c r="G8" s="230">
        <v>57</v>
      </c>
      <c r="H8" s="230">
        <v>128</v>
      </c>
      <c r="I8" s="230" t="s">
        <v>392</v>
      </c>
      <c r="J8" s="230" t="s">
        <v>393</v>
      </c>
      <c r="K8" s="230"/>
    </row>
    <row r="11" spans="1:11" ht="18.75" x14ac:dyDescent="0.3">
      <c r="B11" s="78" t="s">
        <v>116</v>
      </c>
      <c r="C11" s="78"/>
      <c r="D11" s="78"/>
      <c r="E11" s="78"/>
      <c r="F11" s="78"/>
      <c r="G11" s="78"/>
    </row>
    <row r="12" spans="1:11" ht="18.75" x14ac:dyDescent="0.3">
      <c r="B12" s="78"/>
      <c r="C12" s="78"/>
      <c r="D12" s="78"/>
      <c r="E12" s="78"/>
      <c r="F12" s="78"/>
      <c r="G12" s="78"/>
    </row>
  </sheetData>
  <mergeCells count="12">
    <mergeCell ref="K5:K6"/>
    <mergeCell ref="B8:C8"/>
    <mergeCell ref="I1:K1"/>
    <mergeCell ref="C2:I2"/>
    <mergeCell ref="A3:K3"/>
    <mergeCell ref="A5:A6"/>
    <mergeCell ref="B5:C6"/>
    <mergeCell ref="D5:D6"/>
    <mergeCell ref="E5:E6"/>
    <mergeCell ref="F5:H5"/>
    <mergeCell ref="I5:I6"/>
    <mergeCell ref="J5:J6"/>
  </mergeCells>
  <pageMargins left="0.25" right="0.25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7" zoomScale="78" zoomScaleNormal="78" workbookViewId="0">
      <selection activeCell="A2" sqref="A2:K2"/>
    </sheetView>
  </sheetViews>
  <sheetFormatPr defaultRowHeight="15" x14ac:dyDescent="0.25"/>
  <cols>
    <col min="1" max="1" width="9.140625" style="326"/>
    <col min="2" max="2" width="26.28515625" style="326" customWidth="1"/>
    <col min="3" max="3" width="6.5703125" style="326" customWidth="1"/>
    <col min="4" max="4" width="9.28515625" style="326" customWidth="1"/>
    <col min="5" max="5" width="13.5703125" style="326" customWidth="1"/>
    <col min="6" max="6" width="29.7109375" style="326" customWidth="1"/>
    <col min="7" max="9" width="9.140625" style="326"/>
    <col min="10" max="10" width="10.85546875" style="326" customWidth="1"/>
    <col min="11" max="11" width="14.42578125" style="326" customWidth="1"/>
    <col min="12" max="16384" width="9.140625" style="326"/>
  </cols>
  <sheetData>
    <row r="1" spans="1:11" ht="15.75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51" customHeight="1" x14ac:dyDescent="0.25">
      <c r="A2" s="444" t="s">
        <v>512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</row>
    <row r="3" spans="1:11" ht="15.75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290" t="s">
        <v>394</v>
      </c>
    </row>
    <row r="4" spans="1:11" ht="15.75" x14ac:dyDescent="0.25">
      <c r="A4" s="434" t="s">
        <v>118</v>
      </c>
      <c r="B4" s="434" t="s">
        <v>395</v>
      </c>
      <c r="C4" s="445" t="s">
        <v>396</v>
      </c>
      <c r="D4" s="445" t="s">
        <v>397</v>
      </c>
      <c r="E4" s="434" t="s">
        <v>398</v>
      </c>
      <c r="F4" s="434"/>
      <c r="G4" s="434"/>
      <c r="H4" s="434"/>
      <c r="I4" s="434"/>
      <c r="J4" s="434"/>
      <c r="K4" s="434"/>
    </row>
    <row r="5" spans="1:11" ht="33" customHeight="1" x14ac:dyDescent="0.25">
      <c r="A5" s="434"/>
      <c r="B5" s="434"/>
      <c r="C5" s="445"/>
      <c r="D5" s="445"/>
      <c r="E5" s="434" t="s">
        <v>501</v>
      </c>
      <c r="F5" s="434" t="s">
        <v>399</v>
      </c>
      <c r="G5" s="434"/>
      <c r="H5" s="434"/>
      <c r="I5" s="434"/>
      <c r="J5" s="434"/>
      <c r="K5" s="434" t="s">
        <v>400</v>
      </c>
    </row>
    <row r="6" spans="1:11" ht="15.75" hidden="1" x14ac:dyDescent="0.25">
      <c r="A6" s="434"/>
      <c r="B6" s="434"/>
      <c r="C6" s="445"/>
      <c r="D6" s="445"/>
      <c r="E6" s="434"/>
      <c r="F6" s="434" t="s">
        <v>401</v>
      </c>
      <c r="G6" s="440" t="s">
        <v>402</v>
      </c>
      <c r="H6" s="440"/>
      <c r="I6" s="440"/>
      <c r="J6" s="440"/>
      <c r="K6" s="434"/>
    </row>
    <row r="7" spans="1:11" ht="92.25" customHeight="1" x14ac:dyDescent="0.25">
      <c r="A7" s="434"/>
      <c r="B7" s="434"/>
      <c r="C7" s="445"/>
      <c r="D7" s="445"/>
      <c r="E7" s="434"/>
      <c r="F7" s="434"/>
      <c r="G7" s="327" t="s">
        <v>500</v>
      </c>
      <c r="H7" s="286" t="s">
        <v>403</v>
      </c>
      <c r="I7" s="286" t="s">
        <v>404</v>
      </c>
      <c r="J7" s="284" t="s">
        <v>502</v>
      </c>
      <c r="K7" s="434"/>
    </row>
    <row r="8" spans="1:11" ht="15.75" x14ac:dyDescent="0.25">
      <c r="A8" s="168" t="s">
        <v>139</v>
      </c>
      <c r="B8" s="168" t="s">
        <v>14</v>
      </c>
      <c r="C8" s="168" t="s">
        <v>15</v>
      </c>
      <c r="D8" s="168" t="s">
        <v>16</v>
      </c>
      <c r="E8" s="168" t="s">
        <v>17</v>
      </c>
      <c r="F8" s="168" t="s">
        <v>18</v>
      </c>
      <c r="G8" s="168" t="s">
        <v>19</v>
      </c>
      <c r="H8" s="168" t="s">
        <v>20</v>
      </c>
      <c r="I8" s="168" t="s">
        <v>21</v>
      </c>
      <c r="J8" s="168" t="s">
        <v>22</v>
      </c>
      <c r="K8" s="168" t="s">
        <v>23</v>
      </c>
    </row>
    <row r="9" spans="1:11" ht="18.75" x14ac:dyDescent="0.25">
      <c r="A9" s="441" t="s">
        <v>405</v>
      </c>
      <c r="B9" s="442"/>
      <c r="C9" s="442"/>
      <c r="D9" s="442"/>
      <c r="E9" s="442"/>
      <c r="F9" s="442"/>
      <c r="G9" s="442"/>
      <c r="H9" s="442"/>
      <c r="I9" s="442"/>
      <c r="J9" s="442"/>
      <c r="K9" s="443"/>
    </row>
    <row r="10" spans="1:11" ht="32.25" customHeight="1" x14ac:dyDescent="0.25">
      <c r="A10" s="231">
        <v>1</v>
      </c>
      <c r="B10" s="231" t="s">
        <v>406</v>
      </c>
      <c r="C10" s="232">
        <v>3</v>
      </c>
      <c r="D10" s="232">
        <v>13</v>
      </c>
      <c r="E10" s="232">
        <v>13</v>
      </c>
      <c r="F10" s="231" t="s">
        <v>407</v>
      </c>
      <c r="G10" s="232"/>
      <c r="H10" s="232"/>
      <c r="I10" s="232"/>
      <c r="J10" s="232"/>
      <c r="K10" s="232"/>
    </row>
    <row r="11" spans="1:11" ht="30.75" customHeight="1" x14ac:dyDescent="0.25">
      <c r="A11" s="180">
        <v>2</v>
      </c>
      <c r="B11" s="180" t="s">
        <v>408</v>
      </c>
      <c r="C11" s="180"/>
      <c r="D11" s="180">
        <v>32</v>
      </c>
      <c r="E11" s="180">
        <v>32</v>
      </c>
      <c r="F11" s="180" t="s">
        <v>407</v>
      </c>
      <c r="G11" s="180"/>
      <c r="H11" s="180"/>
      <c r="I11" s="180"/>
      <c r="J11" s="233"/>
      <c r="K11" s="180"/>
    </row>
    <row r="12" spans="1:11" ht="28.5" customHeight="1" x14ac:dyDescent="0.25">
      <c r="A12" s="180">
        <v>3</v>
      </c>
      <c r="B12" s="180" t="s">
        <v>409</v>
      </c>
      <c r="C12" s="180">
        <v>4</v>
      </c>
      <c r="D12" s="180">
        <v>4</v>
      </c>
      <c r="E12" s="180">
        <v>8</v>
      </c>
      <c r="F12" s="180" t="s">
        <v>407</v>
      </c>
      <c r="G12" s="180"/>
      <c r="H12" s="180"/>
      <c r="I12" s="180"/>
      <c r="J12" s="233"/>
      <c r="K12" s="180"/>
    </row>
    <row r="13" spans="1:11" ht="33.75" customHeight="1" x14ac:dyDescent="0.25">
      <c r="A13" s="180">
        <v>4</v>
      </c>
      <c r="B13" s="180" t="s">
        <v>410</v>
      </c>
      <c r="C13" s="180">
        <v>4</v>
      </c>
      <c r="D13" s="180">
        <v>4</v>
      </c>
      <c r="E13" s="180">
        <v>8</v>
      </c>
      <c r="F13" s="180" t="s">
        <v>407</v>
      </c>
      <c r="G13" s="180"/>
      <c r="H13" s="180"/>
      <c r="I13" s="180"/>
      <c r="J13" s="233"/>
      <c r="K13" s="180"/>
    </row>
    <row r="14" spans="1:11" ht="30.75" customHeight="1" x14ac:dyDescent="0.25">
      <c r="A14" s="180">
        <v>5</v>
      </c>
      <c r="B14" s="180" t="s">
        <v>411</v>
      </c>
      <c r="C14" s="180">
        <v>1</v>
      </c>
      <c r="D14" s="180">
        <v>1</v>
      </c>
      <c r="E14" s="180">
        <v>2</v>
      </c>
      <c r="F14" s="180" t="s">
        <v>407</v>
      </c>
      <c r="G14" s="180"/>
      <c r="H14" s="180"/>
      <c r="I14" s="180"/>
      <c r="J14" s="233"/>
      <c r="K14" s="180"/>
    </row>
    <row r="15" spans="1:11" ht="30" customHeight="1" x14ac:dyDescent="0.25">
      <c r="A15" s="180">
        <v>6</v>
      </c>
      <c r="B15" s="180" t="s">
        <v>412</v>
      </c>
      <c r="C15" s="180"/>
      <c r="D15" s="180">
        <v>1</v>
      </c>
      <c r="E15" s="180">
        <v>1</v>
      </c>
      <c r="F15" s="180" t="s">
        <v>407</v>
      </c>
      <c r="G15" s="180"/>
      <c r="H15" s="180"/>
      <c r="I15" s="180"/>
      <c r="J15" s="233"/>
      <c r="K15" s="180"/>
    </row>
    <row r="16" spans="1:11" ht="33.75" customHeight="1" x14ac:dyDescent="0.25">
      <c r="A16" s="180">
        <v>7</v>
      </c>
      <c r="B16" s="180" t="s">
        <v>413</v>
      </c>
      <c r="C16" s="180">
        <v>1</v>
      </c>
      <c r="D16" s="180">
        <v>4</v>
      </c>
      <c r="E16" s="180">
        <v>5</v>
      </c>
      <c r="F16" s="180" t="s">
        <v>407</v>
      </c>
      <c r="G16" s="180"/>
      <c r="H16" s="180"/>
      <c r="I16" s="180"/>
      <c r="J16" s="233"/>
      <c r="K16" s="180"/>
    </row>
    <row r="17" spans="1:11" ht="30" customHeight="1" x14ac:dyDescent="0.25">
      <c r="A17" s="180">
        <v>8</v>
      </c>
      <c r="B17" s="180" t="s">
        <v>414</v>
      </c>
      <c r="C17" s="180"/>
      <c r="D17" s="180">
        <v>1</v>
      </c>
      <c r="E17" s="180">
        <v>1</v>
      </c>
      <c r="F17" s="180" t="s">
        <v>407</v>
      </c>
      <c r="G17" s="180"/>
      <c r="H17" s="180"/>
      <c r="I17" s="180"/>
      <c r="J17" s="233"/>
      <c r="K17" s="180"/>
    </row>
    <row r="18" spans="1:11" ht="29.25" customHeight="1" x14ac:dyDescent="0.25">
      <c r="A18" s="180">
        <v>9</v>
      </c>
      <c r="B18" s="180" t="s">
        <v>415</v>
      </c>
      <c r="C18" s="180">
        <v>1</v>
      </c>
      <c r="D18" s="180"/>
      <c r="E18" s="180"/>
      <c r="F18" s="180" t="s">
        <v>407</v>
      </c>
      <c r="G18" s="180"/>
      <c r="H18" s="180"/>
      <c r="I18" s="180"/>
      <c r="J18" s="233"/>
      <c r="K18" s="180"/>
    </row>
    <row r="19" spans="1:11" ht="15.75" x14ac:dyDescent="0.25">
      <c r="A19" s="235"/>
      <c r="B19" s="236"/>
      <c r="C19" s="236"/>
      <c r="D19" s="236"/>
      <c r="E19" s="236"/>
      <c r="F19" s="236"/>
      <c r="G19" s="236"/>
      <c r="H19" s="236"/>
      <c r="I19" s="236"/>
      <c r="J19" s="236"/>
      <c r="K19" s="236"/>
    </row>
    <row r="20" spans="1:11" ht="18.75" x14ac:dyDescent="0.25">
      <c r="A20" s="325" t="s">
        <v>116</v>
      </c>
      <c r="B20" s="325"/>
      <c r="C20" s="325"/>
      <c r="D20" s="325"/>
      <c r="E20" s="325"/>
      <c r="F20" s="325"/>
      <c r="G20" s="325"/>
    </row>
  </sheetData>
  <mergeCells count="12">
    <mergeCell ref="G6:J6"/>
    <mergeCell ref="A9:K9"/>
    <mergeCell ref="A2:K2"/>
    <mergeCell ref="A4:A7"/>
    <mergeCell ref="B4:B7"/>
    <mergeCell ref="C4:C7"/>
    <mergeCell ref="D4:D7"/>
    <mergeCell ref="E4:K4"/>
    <mergeCell ref="E5:E7"/>
    <mergeCell ref="F5:J5"/>
    <mergeCell ref="K5:K7"/>
    <mergeCell ref="F6:F7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1 ilova</vt:lpstr>
      <vt:lpstr>2 ilova</vt:lpstr>
      <vt:lpstr>3 ilova</vt:lpstr>
      <vt:lpstr>4 ilova</vt:lpstr>
      <vt:lpstr>5 ilova</vt:lpstr>
      <vt:lpstr>6 ilova</vt:lpstr>
      <vt:lpstr>7 ilova</vt:lpstr>
      <vt:lpstr>8 ilova</vt:lpstr>
      <vt:lpstr>9 ilova</vt:lpstr>
      <vt:lpstr>Лист10</vt:lpstr>
      <vt:lpstr>11 ilova</vt:lpstr>
      <vt:lpstr>12 ilova</vt:lpstr>
      <vt:lpstr>13 ilova</vt:lpstr>
      <vt:lpstr>14 ilova</vt:lpstr>
      <vt:lpstr>15 ilova</vt:lpstr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Mohira</dc:creator>
  <cp:lastModifiedBy>Admin</cp:lastModifiedBy>
  <cp:lastPrinted>2023-09-06T09:00:25Z</cp:lastPrinted>
  <dcterms:created xsi:type="dcterms:W3CDTF">2023-09-04T14:52:32Z</dcterms:created>
  <dcterms:modified xsi:type="dcterms:W3CDTF">2024-06-03T04:09:45Z</dcterms:modified>
</cp:coreProperties>
</file>